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502"/>
  <workbookPr autoCompressPictures="0"/>
  <mc:AlternateContent xmlns:mc="http://schemas.openxmlformats.org/markup-compatibility/2006">
    <mc:Choice Requires="x15">
      <x15ac:absPath xmlns:x15ac="http://schemas.microsoft.com/office/spreadsheetml/2010/11/ac" url="/Users/meinald/Documents/Projekte_Kooperationen/BZgA/_Toolbox/_BZgA-Toolbox_V2/Dateiversion/_Excel-Auswertungshilfen/"/>
    </mc:Choice>
  </mc:AlternateContent>
  <bookViews>
    <workbookView xWindow="0" yWindow="460" windowWidth="33600" windowHeight="20460"/>
  </bookViews>
  <sheets>
    <sheet name="Informationen" sheetId="5" r:id="rId1"/>
    <sheet name="Usability-Daten" sheetId="1" r:id="rId2"/>
    <sheet name="Usability-Einzelauswertung" sheetId="2" r:id="rId3"/>
    <sheet name="Usability-Gruppenauswertung" sheetId="3" r:id="rId4"/>
    <sheet name="Usability Ergebnisdarstellung" sheetId="4" r:id="rId5"/>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F13" i="3" l="1"/>
  <c r="E13" i="3"/>
  <c r="D13" i="3"/>
  <c r="C13" i="3"/>
  <c r="B13" i="3"/>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B11" i="2"/>
  <c r="C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C11" i="3"/>
  <c r="D11" i="3"/>
  <c r="C12" i="3"/>
  <c r="D12" i="3"/>
  <c r="F12" i="3"/>
  <c r="E12" i="3"/>
  <c r="F11" i="3"/>
  <c r="E11" i="3"/>
  <c r="B12" i="3"/>
  <c r="B11" i="3"/>
</calcChain>
</file>

<file path=xl/sharedStrings.xml><?xml version="1.0" encoding="utf-8"?>
<sst xmlns="http://schemas.openxmlformats.org/spreadsheetml/2006/main" count="189" uniqueCount="119">
  <si>
    <t>User 01</t>
  </si>
  <si>
    <t>User 02</t>
  </si>
  <si>
    <t>User 03</t>
  </si>
  <si>
    <t>User 04</t>
  </si>
  <si>
    <t>User 05</t>
  </si>
  <si>
    <t>User 06</t>
  </si>
  <si>
    <t>User 07</t>
  </si>
  <si>
    <t>User 08</t>
  </si>
  <si>
    <t>User 09</t>
  </si>
  <si>
    <t>User 10</t>
  </si>
  <si>
    <t>User 11</t>
  </si>
  <si>
    <t>User 12</t>
  </si>
  <si>
    <t>User 13</t>
  </si>
  <si>
    <t>User 14</t>
  </si>
  <si>
    <t>User 15</t>
  </si>
  <si>
    <t>User 16</t>
  </si>
  <si>
    <t>User 17</t>
  </si>
  <si>
    <t>User 18</t>
  </si>
  <si>
    <t>User 19</t>
  </si>
  <si>
    <t>User 20</t>
  </si>
  <si>
    <t>Aussage</t>
  </si>
  <si>
    <t>Code</t>
  </si>
  <si>
    <t>Mittelwerte</t>
  </si>
  <si>
    <t>Auswertung</t>
  </si>
  <si>
    <t>Dimension</t>
  </si>
  <si>
    <t>User 21</t>
  </si>
  <si>
    <t>User 22</t>
  </si>
  <si>
    <t>User 23</t>
  </si>
  <si>
    <t>User 24</t>
  </si>
  <si>
    <t>User 25</t>
  </si>
  <si>
    <t>User 26</t>
  </si>
  <si>
    <t>User 27</t>
  </si>
  <si>
    <t>User 28</t>
  </si>
  <si>
    <t>User 29</t>
  </si>
  <si>
    <t>User 30</t>
  </si>
  <si>
    <t>User 31</t>
  </si>
  <si>
    <t>User 32</t>
  </si>
  <si>
    <t>User 33</t>
  </si>
  <si>
    <t>User 34</t>
  </si>
  <si>
    <t>User 35</t>
  </si>
  <si>
    <t>User 36</t>
  </si>
  <si>
    <t>User 37</t>
  </si>
  <si>
    <t>User 38</t>
  </si>
  <si>
    <t>User 39</t>
  </si>
  <si>
    <t>User 40</t>
  </si>
  <si>
    <t>User 41</t>
  </si>
  <si>
    <t>User 42</t>
  </si>
  <si>
    <t>User 43</t>
  </si>
  <si>
    <t>User 44</t>
  </si>
  <si>
    <t>User 45</t>
  </si>
  <si>
    <t>User 46</t>
  </si>
  <si>
    <t>User 47</t>
  </si>
  <si>
    <t>User 48</t>
  </si>
  <si>
    <t>User 49</t>
  </si>
  <si>
    <t>User 50</t>
  </si>
  <si>
    <t>Median</t>
  </si>
  <si>
    <t>Mittelwert</t>
  </si>
  <si>
    <t>Minimum</t>
  </si>
  <si>
    <t>Maximum</t>
  </si>
  <si>
    <t>Standard-abweichung</t>
  </si>
  <si>
    <t>Kurzbeschreibung</t>
  </si>
  <si>
    <t>Items</t>
  </si>
  <si>
    <t>Format Antwortanker</t>
  </si>
  <si>
    <t>  stimme gar nicht zu</t>
  </si>
  <si>
    <t>  stimme nicht zu</t>
  </si>
  <si>
    <t>  stimme eher nicht zu</t>
  </si>
  <si>
    <t>  weder noch</t>
  </si>
  <si>
    <t xml:space="preserve">  stimme eher zu </t>
  </si>
  <si>
    <t xml:space="preserve">  stimme zu </t>
  </si>
  <si>
    <t>  stimme voll zu</t>
  </si>
  <si>
    <t>Auswertungsanweisung</t>
  </si>
  <si>
    <t>Skala</t>
  </si>
  <si>
    <t>Usability Metric for User Experience – Lite (UMUX-Lite)</t>
  </si>
  <si>
    <t xml:space="preserve">James R. Lewis, Brian S. Utesch &amp; Deborah E. Maher </t>
  </si>
  <si>
    <t>Autoren</t>
  </si>
  <si>
    <t>Lewis, J. R., Utesch, B. S., &amp; Maher, D. E. (2013, April). UMUX-LITE: when there's no time for the SUS. In Proceedings of the SIGCHI Conference on Human Factors in Computing Systems (pp. 2099-2102). ACM.</t>
  </si>
  <si>
    <t>Zitation des UMUX-Lite:</t>
  </si>
  <si>
    <t>Die Fähigkeiten dieses Systems entsprechen meinen Anforderungen.</t>
  </si>
  <si>
    <t>Dieses System ist einfach zu benutzen.</t>
  </si>
  <si>
    <t>Die Items werden mit einer 7-stufigen Likert-Skala (kodiert von 1 „stimme gar nicht zu“ bis 7 „stimme voll zu“) dargeboten. Itemanker sind</t>
  </si>
  <si>
    <t>UMUX-Lite</t>
  </si>
  <si>
    <t>UMUX1</t>
  </si>
  <si>
    <t>UMUX2</t>
  </si>
  <si>
    <t>System Usability Scale (SUS)</t>
  </si>
  <si>
    <t>John Brooke</t>
  </si>
  <si>
    <t>Autor</t>
  </si>
  <si>
    <t>Brooke, J. (1996). SUS - A quick and dirty usability scale. Usability Evaluation in Industry, 189(194), 4–7. http://doi.org/10.1002/hbm.20701</t>
  </si>
  <si>
    <t>Zitation der SUS:</t>
  </si>
  <si>
    <t>Die „System Usability Scale“ (SUS; Brooke, 1996) wurde Mitte der 1980er von John Brooke geschaffen und erfreut sich seitdem einer enormen Beliebtheit (vgl. Brooke, 2013); derzeit ist das Instrument in Google Scholar rund 5000-mal zitiert (siehe https://scholar.google.de/scholar?q=SUS-A+quick+and+dirty+usability+scale).</t>
  </si>
  <si>
    <t xml:space="preserve">Ich denke, dass ich das System gerne häufig benutzen würde. </t>
  </si>
  <si>
    <t xml:space="preserve"> </t>
  </si>
  <si>
    <t>Ich fand das System unnötig komplex. (r)</t>
  </si>
  <si>
    <t>Ich fand das System einfach zu benutzen.</t>
  </si>
  <si>
    <t>Ich glaube, ich würde die Hilfe einer technisch versierten Person benötigen, um das System benutzen zu können. (r)</t>
  </si>
  <si>
    <t>Ich fand, die verschiedenen Funktionen in diesem System waren gut integriert.</t>
  </si>
  <si>
    <t>Ich denke, das System enthielt zu viele Inkonsistenzen. (r)</t>
  </si>
  <si>
    <t>Ich kann mir vorstellen, dass die meisten Menschen den Umgang mit diesem System sehr schnell lernen.</t>
  </si>
  <si>
    <t>Ich fand das System sehr umständlich zu nutzen. (r)</t>
  </si>
  <si>
    <t>Ich fühlte mich bei der Benutzung des Systems sehr sicher.</t>
  </si>
  <si>
    <t>Ich musste eine Menge lernen, bevor ich anfangen konnte das System zu verwenden. (r)</t>
  </si>
  <si>
    <t xml:space="preserve">Die Items werden in der Regel mit einer 5-stufigen Likert-Skala dargeboten (die Extrempunkte sind dabei kodiert mit 1 „stimme überhaupt nicht zu“ und 5 „stimme voll zu“). Finstad (2010) zeigt, dass auch die Verwendung einer 7-stufigen Likert-Skala für SUS möglich und sinnvoll ist. </t>
  </si>
  <si>
    <t xml:space="preserve">Der SUS-Gesamtwert wird auf einen Wert zwischen 0 und 100 skaliert. Dazu wird zuerst von den Antwortwerten der Items 1, 3, 5, 7 und 9 jeweils der Wert „1“ abgezogen (die Itemantworten reichen dann von 0 bis 4). Die Antwortwerte der Items 2, 4, 6, 8 und 10 (oben markiert mit „r“) werden hingegen vom Wert „5“ subtrahiert; die Items werden so rekodiert. Danach werden die umgerechneten Werte aller 10 Items addiert und mit 2,5 multipliziert; somit ergibt sich ein Summenwert zwischen 0 und 100 (für ein Auswertungsbeispiel siehe Brooke, 1996). </t>
  </si>
  <si>
    <t>Usability ist ein zentrales Merkmal interaktiver Produkte wie Software oder Websites. In der DIN EN ISO 9241-11 (1998) ist Usability definiert als Effektivität, Effizienz und Zufriedenheit, mit der User mit einem System vorgegebene Ziele erreichen können. Ein weit verbreitetes Instrument zur Erfassung von Software Usability, das auch zur Website-Evaluation eingesetzt wird, ist die „System Usability Scale“ (SUS; Brooke, 1996). Finstad (2010) erstellte basierend auf der SUS und zusätzlichen Items (basierend auf ISO 9241-11) einen 4-Item-Fragebogen, namens UMUX (Usability Metric for User Experience); ein (erreichtes) Ziel war unter anderem eine Korrelation zum SUS von .8 oder höher. Dieses Instrument wurde durch Lewis et al. (2013) im Rahmen zweier Studien auf lediglich zwei zentrale Items verkürzt und so der UMUX-Lite geschaffen.</t>
  </si>
  <si>
    <t>SUS</t>
  </si>
  <si>
    <t>SUS1</t>
  </si>
  <si>
    <t>SUS2</t>
  </si>
  <si>
    <t>SUS3</t>
  </si>
  <si>
    <t>SUS4</t>
  </si>
  <si>
    <t>SUS5</t>
  </si>
  <si>
    <t>SUS6</t>
  </si>
  <si>
    <t>SUS7</t>
  </si>
  <si>
    <t>SUS8</t>
  </si>
  <si>
    <t>SUS9</t>
  </si>
  <si>
    <t>SUS10</t>
  </si>
  <si>
    <r>
      <t xml:space="preserve">Die UMUX-Lite wird nach Angabe der Autoren auf einen Punktwert zwischen 0 und 100 skaliert. Dazu wird folgende Formel genutzt: (Item1 - 1 + Item2 - 1) x 100/12. Weiterhin empfehlen die Autoren zur Herstellung der Vergleichbarkeit mit dem vollständigen SUS die folgende Gewichtungsformel: UMUX-Lite = .65 x (UMUX-Lite Punktwert) + 22,9. </t>
    </r>
    <r>
      <rPr>
        <b/>
        <sz val="12"/>
        <color theme="1"/>
        <rFont val="Calibri"/>
        <family val="2"/>
        <scheme val="minor"/>
      </rPr>
      <t>Diese Gewichtung wurde in der vorliegenden Auswertungshilfe angewendet.</t>
    </r>
  </si>
  <si>
    <t>UMUx-Lite gewichtet</t>
  </si>
  <si>
    <t>UMUX-Lite (gewichtet)</t>
  </si>
  <si>
    <t>UMUX-Lite (ungewichtet)</t>
  </si>
  <si>
    <t>SUS-Vergleichswert (nach Bangor et al., 2008)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</si>
</sst>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9"/>
      <color theme="1"/>
      <name val="Calibri"/>
      <family val="2"/>
      <scheme val="minor"/>
    </font>
    <font>
      <b/>
      <sz val="16"/>
      <color theme="1"/>
      <name val="Calibri"/>
      <family val="2"/>
      <scheme val="minor"/>
    </font>
    <font>
      <b/>
      <sz val="12"/>
      <color theme="1"/>
      <name val="Calibri"/>
      <family val="2"/>
      <scheme val="minor"/>
    </font>
    <font>
      <b/>
      <sz val="24"/>
      <color theme="1"/>
      <name val="Calibri"/>
      <family val="2"/>
      <scheme val="minor"/>
    </font>
    <font>
      <u/>
      <sz val="11"/>
      <color theme="10"/>
      <name val="Calibri"/>
      <family val="2"/>
      <scheme val="minor"/>
    </font>
    <font>
      <u/>
      <sz val="11"/>
      <color theme="1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theme="4" tint="0.59999389629810485"/>
        <bgColor indexed="64"/>
      </patternFill>
    </fill>
  </fills>
  <borders count="30">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auto="1"/>
      </bottom>
      <diagonal/>
    </border>
    <border>
      <left style="medium">
        <color auto="1"/>
      </left>
      <right style="thin">
        <color auto="1"/>
      </right>
      <top style="thin">
        <color auto="1"/>
      </top>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bottom/>
      <diagonal/>
    </border>
    <border>
      <left style="thin">
        <color auto="1"/>
      </left>
      <right/>
      <top style="thin">
        <color auto="1"/>
      </top>
      <bottom/>
      <diagonal/>
    </border>
    <border>
      <left style="medium">
        <color auto="1"/>
      </left>
      <right style="thin">
        <color auto="1"/>
      </right>
      <top style="thin">
        <color auto="1"/>
      </top>
      <bottom style="medium">
        <color auto="1"/>
      </bottom>
      <diagonal/>
    </border>
    <border>
      <left style="thin">
        <color auto="1"/>
      </left>
      <right/>
      <top/>
      <bottom style="thin">
        <color auto="1"/>
      </bottom>
      <diagonal/>
    </border>
    <border>
      <left style="medium">
        <color auto="1"/>
      </left>
      <right/>
      <top style="medium">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bottom style="medium">
        <color auto="1"/>
      </bottom>
      <diagonal/>
    </border>
    <border>
      <left style="medium">
        <color auto="1"/>
      </left>
      <right/>
      <top/>
      <bottom/>
      <diagonal/>
    </border>
    <border>
      <left/>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thin">
        <color auto="1"/>
      </bottom>
      <diagonal/>
    </border>
    <border>
      <left style="medium">
        <color auto="1"/>
      </left>
      <right/>
      <top/>
      <bottom style="thin">
        <color auto="1"/>
      </bottom>
      <diagonal/>
    </border>
    <border>
      <left/>
      <right/>
      <top/>
      <bottom style="thin">
        <color auto="1"/>
      </bottom>
      <diagonal/>
    </border>
  </borders>
  <cellStyleXfs count="57">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69">
    <xf numFmtId="0" fontId="0" fillId="0" borderId="0" xfId="0"/>
    <xf numFmtId="0" fontId="0" fillId="0" borderId="0" xfId="0" applyFill="1"/>
    <xf numFmtId="0" fontId="0" fillId="3" borderId="2" xfId="0" applyFill="1" applyBorder="1"/>
    <xf numFmtId="0" fontId="4" fillId="3" borderId="1" xfId="0" applyFont="1" applyFill="1" applyBorder="1"/>
    <xf numFmtId="0" fontId="0" fillId="2" borderId="4" xfId="0" applyFill="1" applyBorder="1"/>
    <xf numFmtId="0" fontId="4" fillId="0" borderId="5" xfId="0" applyFont="1" applyFill="1" applyBorder="1" applyAlignment="1">
      <alignment vertical="center" wrapText="1"/>
    </xf>
    <xf numFmtId="0" fontId="0" fillId="2" borderId="8" xfId="0" applyFill="1" applyBorder="1"/>
    <xf numFmtId="0" fontId="0" fillId="2" borderId="9" xfId="0" applyFill="1" applyBorder="1"/>
    <xf numFmtId="0" fontId="0" fillId="0" borderId="0" xfId="0" applyFill="1" applyBorder="1"/>
    <xf numFmtId="0" fontId="0" fillId="2" borderId="13" xfId="0" applyFill="1" applyBorder="1"/>
    <xf numFmtId="0" fontId="0" fillId="2" borderId="14" xfId="0" applyFill="1" applyBorder="1"/>
    <xf numFmtId="0" fontId="0" fillId="2" borderId="15" xfId="0" applyFill="1" applyBorder="1"/>
    <xf numFmtId="0" fontId="4" fillId="3" borderId="10"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3" xfId="0" applyFont="1" applyFill="1" applyBorder="1" applyAlignment="1">
      <alignment horizontal="center" vertical="center" wrapText="1"/>
    </xf>
    <xf numFmtId="164" fontId="0" fillId="0" borderId="2" xfId="0" applyNumberFormat="1" applyFill="1" applyBorder="1"/>
    <xf numFmtId="0" fontId="4" fillId="3" borderId="11" xfId="0" applyFont="1" applyFill="1" applyBorder="1" applyAlignment="1">
      <alignment horizontal="center" vertical="center"/>
    </xf>
    <xf numFmtId="164" fontId="0" fillId="0" borderId="6" xfId="0" applyNumberFormat="1" applyFill="1" applyBorder="1"/>
    <xf numFmtId="0" fontId="0" fillId="0" borderId="16" xfId="0" applyFill="1" applyBorder="1"/>
    <xf numFmtId="0" fontId="0" fillId="0" borderId="7" xfId="0" applyBorder="1"/>
    <xf numFmtId="0" fontId="0" fillId="0" borderId="18" xfId="0" applyBorder="1"/>
    <xf numFmtId="0" fontId="4" fillId="3" borderId="19" xfId="0" applyFont="1" applyFill="1" applyBorder="1"/>
    <xf numFmtId="0" fontId="4" fillId="3" borderId="20" xfId="0" applyFont="1" applyFill="1" applyBorder="1"/>
    <xf numFmtId="0" fontId="4" fillId="3" borderId="17" xfId="0" applyFont="1" applyFill="1" applyBorder="1" applyAlignment="1">
      <alignment vertical="center"/>
    </xf>
    <xf numFmtId="0" fontId="0" fillId="0" borderId="0" xfId="0" applyBorder="1"/>
    <xf numFmtId="0" fontId="4" fillId="3" borderId="24" xfId="0" applyFont="1" applyFill="1" applyBorder="1" applyAlignment="1"/>
    <xf numFmtId="0" fontId="4" fillId="3" borderId="23" xfId="0" applyFont="1" applyFill="1" applyBorder="1" applyAlignment="1"/>
    <xf numFmtId="0" fontId="4" fillId="0" borderId="10" xfId="0" applyFont="1" applyFill="1" applyBorder="1"/>
    <xf numFmtId="0" fontId="4" fillId="3" borderId="10" xfId="0" applyFont="1" applyFill="1" applyBorder="1"/>
    <xf numFmtId="164" fontId="0" fillId="3" borderId="2" xfId="0" applyNumberFormat="1" applyFill="1" applyBorder="1"/>
    <xf numFmtId="0" fontId="4" fillId="3" borderId="5" xfId="0" applyFont="1" applyFill="1" applyBorder="1" applyAlignment="1">
      <alignment vertical="center" wrapText="1"/>
    </xf>
    <xf numFmtId="164" fontId="0" fillId="3" borderId="6" xfId="0" applyNumberFormat="1" applyFill="1" applyBorder="1"/>
    <xf numFmtId="0" fontId="6" fillId="2" borderId="12" xfId="0" applyFont="1" applyFill="1" applyBorder="1"/>
    <xf numFmtId="0" fontId="8" fillId="4" borderId="0" xfId="0" applyFont="1" applyFill="1" applyAlignment="1">
      <alignment vertical="center"/>
    </xf>
    <xf numFmtId="0" fontId="7" fillId="4" borderId="0" xfId="0" applyFont="1" applyFill="1" applyAlignment="1">
      <alignment wrapText="1"/>
    </xf>
    <xf numFmtId="0" fontId="3" fillId="4" borderId="0" xfId="0" applyFont="1" applyFill="1" applyAlignment="1">
      <alignment wrapText="1"/>
    </xf>
    <xf numFmtId="0" fontId="4" fillId="0" borderId="7" xfId="0" applyFont="1" applyFill="1" applyBorder="1" applyAlignment="1">
      <alignment horizontal="center"/>
    </xf>
    <xf numFmtId="0" fontId="5" fillId="0" borderId="7"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164" fontId="0" fillId="4" borderId="2" xfId="0" applyNumberFormat="1" applyFill="1" applyBorder="1"/>
    <xf numFmtId="164" fontId="0" fillId="4" borderId="6" xfId="0" applyNumberFormat="1" applyFill="1" applyBorder="1"/>
    <xf numFmtId="0" fontId="2" fillId="4" borderId="0" xfId="0" applyFont="1" applyFill="1" applyAlignment="1">
      <alignment wrapText="1"/>
    </xf>
    <xf numFmtId="0" fontId="3" fillId="4" borderId="0" xfId="0" applyFont="1" applyFill="1" applyAlignment="1">
      <alignment vertical="top" wrapText="1"/>
    </xf>
    <xf numFmtId="0" fontId="4" fillId="3" borderId="1" xfId="0" applyFont="1" applyFill="1" applyBorder="1" applyAlignment="1">
      <alignment horizontal="center"/>
    </xf>
    <xf numFmtId="0" fontId="5" fillId="3" borderId="25" xfId="0" applyFont="1" applyFill="1" applyBorder="1" applyAlignment="1">
      <alignment horizontal="center" vertical="center" wrapText="1"/>
    </xf>
    <xf numFmtId="0" fontId="0" fillId="3" borderId="25" xfId="0" applyFill="1" applyBorder="1"/>
    <xf numFmtId="0" fontId="0" fillId="3" borderId="1" xfId="0" applyFill="1" applyBorder="1"/>
    <xf numFmtId="0" fontId="0" fillId="3" borderId="22" xfId="0" applyFill="1" applyBorder="1"/>
    <xf numFmtId="0" fontId="4" fillId="3" borderId="2" xfId="0" applyFont="1" applyFill="1" applyBorder="1" applyAlignment="1">
      <alignment horizontal="center"/>
    </xf>
    <xf numFmtId="0" fontId="0" fillId="3" borderId="21" xfId="0" applyFill="1" applyBorder="1"/>
    <xf numFmtId="0" fontId="4" fillId="0" borderId="24" xfId="0" applyFont="1" applyFill="1" applyBorder="1" applyAlignment="1">
      <alignment horizontal="center" vertical="center" wrapText="1"/>
    </xf>
    <xf numFmtId="164" fontId="0" fillId="0" borderId="27" xfId="0" applyNumberFormat="1" applyFill="1" applyBorder="1"/>
    <xf numFmtId="0" fontId="4" fillId="3" borderId="18" xfId="0" applyFont="1" applyFill="1" applyBorder="1"/>
    <xf numFmtId="164" fontId="4" fillId="4" borderId="2" xfId="0" applyNumberFormat="1" applyFont="1" applyFill="1" applyBorder="1"/>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1" fillId="4" borderId="0" xfId="0" applyFont="1" applyFill="1" applyAlignment="1">
      <alignment wrapText="1"/>
    </xf>
    <xf numFmtId="0" fontId="1" fillId="4" borderId="0" xfId="0" applyFont="1" applyFill="1" applyAlignment="1">
      <alignment vertical="top" wrapText="1"/>
    </xf>
    <xf numFmtId="0" fontId="2" fillId="4" borderId="0" xfId="0" applyFont="1" applyFill="1" applyAlignment="1">
      <alignment horizontal="left" wrapText="1"/>
    </xf>
    <xf numFmtId="0" fontId="4" fillId="3" borderId="28" xfId="0" applyFont="1" applyFill="1" applyBorder="1" applyAlignment="1">
      <alignment horizontal="center" vertical="center" wrapText="1"/>
    </xf>
    <xf numFmtId="0" fontId="4" fillId="3" borderId="2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6" fillId="3" borderId="24" xfId="0" applyFont="1" applyFill="1" applyBorder="1" applyAlignment="1">
      <alignment horizontal="center"/>
    </xf>
    <xf numFmtId="0" fontId="6" fillId="3" borderId="0" xfId="0" applyFont="1" applyFill="1" applyBorder="1" applyAlignment="1">
      <alignment horizontal="center"/>
    </xf>
    <xf numFmtId="0" fontId="4" fillId="3" borderId="8" xfId="0" applyFont="1" applyFill="1" applyBorder="1" applyAlignment="1">
      <alignment horizontal="center"/>
    </xf>
    <xf numFmtId="0" fontId="4" fillId="3" borderId="4" xfId="0" applyFont="1" applyFill="1" applyBorder="1" applyAlignment="1">
      <alignment horizontal="center"/>
    </xf>
    <xf numFmtId="1" fontId="0" fillId="0" borderId="25" xfId="0" applyNumberFormat="1" applyFill="1" applyBorder="1"/>
    <xf numFmtId="1" fontId="0" fillId="0" borderId="27" xfId="0" applyNumberFormat="1" applyFill="1" applyBorder="1"/>
  </cellXfs>
  <cellStyles count="57">
    <cellStyle name="Besuchter Link" xfId="2" builtinId="9" hidden="1"/>
    <cellStyle name="Besuchter Link" xfId="4" builtinId="9" hidden="1"/>
    <cellStyle name="Besuchter Link" xfId="6" builtinId="9" hidden="1"/>
    <cellStyle name="Besuchter Link" xfId="8" builtinId="9" hidden="1"/>
    <cellStyle name="Besuchter Link" xfId="10" builtinId="9" hidden="1"/>
    <cellStyle name="Besuchter Link" xfId="12" builtinId="9" hidden="1"/>
    <cellStyle name="Besuchter Link" xfId="14" builtinId="9" hidden="1"/>
    <cellStyle name="Besuchter Link" xfId="16" builtinId="9" hidden="1"/>
    <cellStyle name="Besuchter Link" xfId="18" builtinId="9" hidden="1"/>
    <cellStyle name="Besuchter Link" xfId="20" builtinId="9" hidden="1"/>
    <cellStyle name="Besuchter Link" xfId="22" builtinId="9" hidden="1"/>
    <cellStyle name="Besuchter Link" xfId="24" builtinId="9" hidden="1"/>
    <cellStyle name="Besuchter Link" xfId="26" builtinId="9" hidden="1"/>
    <cellStyle name="Besuchter Link" xfId="28" builtinId="9" hidden="1"/>
    <cellStyle name="Besuchter Link" xfId="30" builtinId="9" hidden="1"/>
    <cellStyle name="Besuchter Link" xfId="32" builtinId="9" hidden="1"/>
    <cellStyle name="Besuchter Link" xfId="34" builtinId="9" hidden="1"/>
    <cellStyle name="Besuchter Link" xfId="36" builtinId="9" hidden="1"/>
    <cellStyle name="Besuchter Link" xfId="38" builtinId="9" hidden="1"/>
    <cellStyle name="Besuchter Link" xfId="40" builtinId="9" hidden="1"/>
    <cellStyle name="Besuchter Link" xfId="42" builtinId="9" hidden="1"/>
    <cellStyle name="Besuchter Link" xfId="44" builtinId="9" hidden="1"/>
    <cellStyle name="Besuchter Link" xfId="46" builtinId="9" hidden="1"/>
    <cellStyle name="Besuchter Link" xfId="48" builtinId="9" hidden="1"/>
    <cellStyle name="Besuchter Link" xfId="50" builtinId="9" hidden="1"/>
    <cellStyle name="Besuchter Link" xfId="52" builtinId="9" hidden="1"/>
    <cellStyle name="Besuchter Link" xfId="54" builtinId="9" hidden="1"/>
    <cellStyle name="Besuchter Link" xfId="5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Stand." xfId="0" builtinId="0"/>
  </cellStyles>
  <dxfs count="0"/>
  <tableStyles count="0" defaultTableStyle="TableStyleMedium2" defaultPivotStyle="PivotStyleLight16"/>
  <colors>
    <mruColors>
      <color rgb="FFE2EBE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b="1" i="0" baseline="0">
                <a:effectLst/>
              </a:rPr>
              <a:t>Usability Ergebnisse UMUX-Lite / SUS</a:t>
            </a:r>
            <a:endParaRPr lang="de-DE">
              <a:effectLst/>
            </a:endParaRPr>
          </a:p>
        </c:rich>
      </c:tx>
      <c:layout/>
      <c:overlay val="0"/>
    </c:title>
    <c:autoTitleDeleted val="0"/>
    <c:plotArea>
      <c:layout/>
      <c:barChart>
        <c:barDir val="col"/>
        <c:grouping val="clustered"/>
        <c:varyColors val="0"/>
        <c:ser>
          <c:idx val="0"/>
          <c:order val="0"/>
          <c:tx>
            <c:strRef>
              <c:f>'Usability-Gruppenauswertung'!$A$11</c:f>
              <c:strCache>
                <c:ptCount val="1"/>
                <c:pt idx="0">
                  <c:v>UMUX-Lite (ungewichtet)</c:v>
                </c:pt>
              </c:strCache>
            </c:strRef>
          </c:tx>
          <c:spPr>
            <a:solidFill>
              <a:schemeClr val="tx2">
                <a:lumMod val="40000"/>
                <a:lumOff val="60000"/>
              </a:schemeClr>
            </a:solidFill>
          </c:spPr>
          <c:invertIfNegative val="0"/>
          <c:errBars>
            <c:errBarType val="both"/>
            <c:errValType val="fixedVal"/>
            <c:noEndCap val="0"/>
            <c:val val="5.0"/>
          </c:errBars>
          <c:val>
            <c:numRef>
              <c:f>'Usability-Gruppenauswertung'!$C$11</c:f>
              <c:numCache>
                <c:formatCode>#,#00</c:formatCode>
                <c:ptCount val="1"/>
                <c:pt idx="0">
                  <c:v>46.0</c:v>
                </c:pt>
              </c:numCache>
            </c:numRef>
          </c:val>
        </c:ser>
        <c:ser>
          <c:idx val="1"/>
          <c:order val="1"/>
          <c:tx>
            <c:strRef>
              <c:f>'Usability-Gruppenauswertung'!$A$12</c:f>
              <c:strCache>
                <c:ptCount val="1"/>
                <c:pt idx="0">
                  <c:v>UMUX-Lite (gewichtet)</c:v>
                </c:pt>
              </c:strCache>
            </c:strRef>
          </c:tx>
          <c:spPr>
            <a:solidFill>
              <a:schemeClr val="tx2">
                <a:lumMod val="60000"/>
                <a:lumOff val="40000"/>
              </a:schemeClr>
            </a:solidFill>
          </c:spPr>
          <c:invertIfNegative val="0"/>
          <c:errBars>
            <c:errBarType val="both"/>
            <c:errValType val="cust"/>
            <c:noEndCap val="0"/>
            <c:plus>
              <c:numRef>
                <c:f>'Usability-Gruppenauswertung'!$D$13</c:f>
                <c:numCache>
                  <c:formatCode>General</c:formatCode>
                  <c:ptCount val="1"/>
                  <c:pt idx="0">
                    <c:v>7.840892285750053</c:v>
                  </c:pt>
                </c:numCache>
              </c:numRef>
            </c:plus>
            <c:minus>
              <c:numRef>
                <c:f>'Usability-Gruppenauswertung'!$D$13</c:f>
                <c:numCache>
                  <c:formatCode>General</c:formatCode>
                  <c:ptCount val="1"/>
                  <c:pt idx="0">
                    <c:v>7.840892285750053</c:v>
                  </c:pt>
                </c:numCache>
              </c:numRef>
            </c:minus>
          </c:errBars>
          <c:val>
            <c:numRef>
              <c:f>'Usability-Gruppenauswertung'!$C$12</c:f>
              <c:numCache>
                <c:formatCode>#,#00</c:formatCode>
                <c:ptCount val="1"/>
                <c:pt idx="0">
                  <c:v>52.80000000000001</c:v>
                </c:pt>
              </c:numCache>
            </c:numRef>
          </c:val>
        </c:ser>
        <c:ser>
          <c:idx val="2"/>
          <c:order val="2"/>
          <c:tx>
            <c:strRef>
              <c:f>'Usability-Gruppenauswertung'!$A$13</c:f>
              <c:strCache>
                <c:ptCount val="1"/>
                <c:pt idx="0">
                  <c:v>SUS</c:v>
                </c:pt>
              </c:strCache>
            </c:strRef>
          </c:tx>
          <c:invertIfNegative val="0"/>
          <c:errBars>
            <c:errBarType val="both"/>
            <c:errValType val="cust"/>
            <c:noEndCap val="0"/>
            <c:plus>
              <c:numRef>
                <c:f>'Usability-Gruppenauswertung'!$D$14</c:f>
                <c:numCache>
                  <c:formatCode>General</c:formatCode>
                  <c:ptCount val="1"/>
                  <c:pt idx="0">
                    <c:v>11.87</c:v>
                  </c:pt>
                </c:numCache>
              </c:numRef>
            </c:plus>
            <c:minus>
              <c:numRef>
                <c:f>'Usability-Gruppenauswertung'!$D$14</c:f>
                <c:numCache>
                  <c:formatCode>General</c:formatCode>
                  <c:ptCount val="1"/>
                  <c:pt idx="0">
                    <c:v>11.87</c:v>
                  </c:pt>
                </c:numCache>
              </c:numRef>
            </c:minus>
          </c:errBars>
          <c:val>
            <c:numRef>
              <c:f>'Usability-Gruppenauswertung'!$C$13</c:f>
              <c:numCache>
                <c:formatCode>#,#00</c:formatCode>
                <c:ptCount val="1"/>
                <c:pt idx="0">
                  <c:v>51.5</c:v>
                </c:pt>
              </c:numCache>
            </c:numRef>
          </c:val>
        </c:ser>
        <c:ser>
          <c:idx val="3"/>
          <c:order val="3"/>
          <c:tx>
            <c:strRef>
              <c:f>'Usability-Gruppenauswertung'!$A$14</c:f>
              <c:strCache>
                <c:ptCount val="1"/>
                <c:pt idx="0">
                  <c:v>SUS-Vergleichswert (nach Bangor et al., 2008)</c:v>
                </c:pt>
              </c:strCache>
            </c:strRef>
          </c:tx>
          <c:invertIfNegative val="0"/>
          <c:errBars>
            <c:errBarType val="both"/>
            <c:errValType val="cust"/>
            <c:noEndCap val="0"/>
            <c:plus>
              <c:numRef>
                <c:f>'Usability-Gruppenauswertung'!$D$14</c:f>
                <c:numCache>
                  <c:formatCode>General</c:formatCode>
                  <c:ptCount val="1"/>
                  <c:pt idx="0">
                    <c:v>11.87</c:v>
                  </c:pt>
                </c:numCache>
              </c:numRef>
            </c:plus>
            <c:minus>
              <c:numRef>
                <c:f>'Usability-Gruppenauswertung'!$D$14</c:f>
                <c:numCache>
                  <c:formatCode>General</c:formatCode>
                  <c:ptCount val="1"/>
                  <c:pt idx="0">
                    <c:v>11.87</c:v>
                  </c:pt>
                </c:numCache>
              </c:numRef>
            </c:minus>
          </c:errBars>
          <c:val>
            <c:numRef>
              <c:f>'Usability-Gruppenauswertung'!$C$14</c:f>
              <c:numCache>
                <c:formatCode>#,#00</c:formatCode>
                <c:ptCount val="1"/>
                <c:pt idx="0">
                  <c:v>69.69</c:v>
                </c:pt>
              </c:numCache>
            </c:numRef>
          </c:val>
        </c:ser>
        <c:dLbls>
          <c:showLegendKey val="0"/>
          <c:showVal val="0"/>
          <c:showCatName val="0"/>
          <c:showSerName val="0"/>
          <c:showPercent val="0"/>
          <c:showBubbleSize val="0"/>
        </c:dLbls>
        <c:gapWidth val="100"/>
        <c:overlap val="-40"/>
        <c:axId val="-158581072"/>
        <c:axId val="-310511200"/>
      </c:barChart>
      <c:catAx>
        <c:axId val="-158581072"/>
        <c:scaling>
          <c:orientation val="minMax"/>
        </c:scaling>
        <c:delete val="0"/>
        <c:axPos val="b"/>
        <c:numFmt formatCode="General" sourceLinked="0"/>
        <c:majorTickMark val="out"/>
        <c:minorTickMark val="none"/>
        <c:tickLblPos val="nextTo"/>
        <c:txPr>
          <a:bodyPr/>
          <a:lstStyle/>
          <a:p>
            <a:pPr>
              <a:defRPr sz="1400">
                <a:solidFill>
                  <a:schemeClr val="bg1"/>
                </a:solidFill>
              </a:defRPr>
            </a:pPr>
            <a:endParaRPr lang="de-DE"/>
          </a:p>
        </c:txPr>
        <c:crossAx val="-310511200"/>
        <c:crosses val="autoZero"/>
        <c:auto val="1"/>
        <c:lblAlgn val="ctr"/>
        <c:lblOffset val="100"/>
        <c:noMultiLvlLbl val="0"/>
      </c:catAx>
      <c:valAx>
        <c:axId val="-310511200"/>
        <c:scaling>
          <c:orientation val="minMax"/>
          <c:max val="100.0"/>
          <c:min val="0.0"/>
        </c:scaling>
        <c:delete val="0"/>
        <c:axPos val="l"/>
        <c:majorGridlines/>
        <c:numFmt formatCode="#,#00" sourceLinked="1"/>
        <c:majorTickMark val="out"/>
        <c:minorTickMark val="none"/>
        <c:tickLblPos val="nextTo"/>
        <c:txPr>
          <a:bodyPr/>
          <a:lstStyle/>
          <a:p>
            <a:pPr>
              <a:defRPr sz="1400"/>
            </a:pPr>
            <a:endParaRPr lang="de-DE"/>
          </a:p>
        </c:txPr>
        <c:crossAx val="-158581072"/>
        <c:crosses val="autoZero"/>
        <c:crossBetween val="between"/>
      </c:valAx>
    </c:plotArea>
    <c:legend>
      <c:legendPos val="b"/>
      <c:layout/>
      <c:overlay val="0"/>
      <c:txPr>
        <a:bodyPr/>
        <a:lstStyle/>
        <a:p>
          <a:pPr>
            <a:defRPr sz="1400"/>
          </a:pPr>
          <a:endParaRPr lang="de-DE"/>
        </a:p>
      </c:txPr>
    </c:legend>
    <c:plotVisOnly val="1"/>
    <c:dispBlanksAs val="gap"/>
    <c:showDLblsOverMax val="0"/>
  </c:chart>
  <c:printSettings>
    <c:headerFooter/>
    <c:pageMargins b="0.787401575" l="0.7" r="0.7" t="0.787401575" header="0.3" footer="0.3"/>
    <c:pageSetup/>
  </c:printSettings>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126998</xdr:colOff>
      <xdr:row>0</xdr:row>
      <xdr:rowOff>130175</xdr:rowOff>
    </xdr:from>
    <xdr:to>
      <xdr:col>8</xdr:col>
      <xdr:colOff>50799</xdr:colOff>
      <xdr:row>6</xdr:row>
      <xdr:rowOff>88900</xdr:rowOff>
    </xdr:to>
    <xdr:sp macro="" textlink="">
      <xdr:nvSpPr>
        <xdr:cNvPr id="2" name="Rechteck 1"/>
        <xdr:cNvSpPr/>
      </xdr:nvSpPr>
      <xdr:spPr>
        <a:xfrm>
          <a:off x="126998" y="130175"/>
          <a:ext cx="7289801" cy="1025525"/>
        </a:xfrm>
        <a:prstGeom prst="rect">
          <a:avLst/>
        </a:prstGeom>
        <a:solidFill>
          <a:schemeClr val="accent1">
            <a:lumMod val="40000"/>
            <a:lumOff val="60000"/>
          </a:schemeClr>
        </a:solidFill>
        <a:ln>
          <a:solidFill>
            <a:schemeClr val="tx2">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de-DE" sz="1100">
              <a:solidFill>
                <a:srgbClr val="000000"/>
              </a:solidFill>
              <a:effectLst/>
              <a:latin typeface="+mn-lt"/>
              <a:ea typeface="+mn-ea"/>
              <a:cs typeface="+mn-cs"/>
            </a:rPr>
            <a:t>Für</a:t>
          </a:r>
          <a:r>
            <a:rPr lang="de-DE" sz="1100" baseline="0">
              <a:solidFill>
                <a:srgbClr val="000000"/>
              </a:solidFill>
              <a:effectLst/>
              <a:latin typeface="+mn-lt"/>
              <a:ea typeface="+mn-ea"/>
              <a:cs typeface="+mn-cs"/>
            </a:rPr>
            <a:t> jede/n Proband/in (User01-User50) werden spaltenweise die  erhobenen Messwerte eingetragen.</a:t>
          </a:r>
        </a:p>
        <a:p>
          <a:r>
            <a:rPr lang="de-DE" sz="1100" baseline="0">
              <a:solidFill>
                <a:srgbClr val="000000"/>
              </a:solidFill>
              <a:effectLst/>
              <a:latin typeface="+mn-lt"/>
              <a:ea typeface="+mn-ea"/>
              <a:cs typeface="+mn-cs"/>
            </a:rPr>
            <a:t>Ein Wert von "1" entspricht der Aussage "stimme gar nicht zu". Ein Wert von "7" entspricht der Aussage "stimme voll zu".</a:t>
          </a:r>
        </a:p>
        <a:p>
          <a:r>
            <a:rPr lang="de-DE" sz="1100" baseline="0">
              <a:solidFill>
                <a:srgbClr val="000000"/>
              </a:solidFill>
              <a:effectLst/>
              <a:latin typeface="+mn-lt"/>
              <a:ea typeface="+mn-ea"/>
              <a:cs typeface="+mn-cs"/>
            </a:rPr>
            <a:t>Die Werte "2" bis "6" entsprechen Abstufungen in der Einschätzung der User  zwischen den zwei Antwortpolen.</a:t>
          </a:r>
        </a:p>
        <a:p>
          <a:endParaRPr lang="de-DE" sz="1100" baseline="0">
            <a:solidFill>
              <a:srgbClr val="000000"/>
            </a:solidFill>
            <a:effectLst/>
            <a:latin typeface="+mn-lt"/>
            <a:ea typeface="+mn-ea"/>
            <a:cs typeface="+mn-cs"/>
          </a:endParaRPr>
        </a:p>
        <a:p>
          <a:r>
            <a:rPr lang="de-DE" sz="1100" baseline="0">
              <a:solidFill>
                <a:srgbClr val="000000"/>
              </a:solidFill>
              <a:effectLst/>
              <a:latin typeface="+mn-lt"/>
              <a:ea typeface="+mn-ea"/>
              <a:cs typeface="+mn-cs"/>
            </a:rPr>
            <a:t>Bei den unten eingetragenen Werten handelt es sich um Platzhalter - Sie können diese einfach ersetzen.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0</xdr:row>
      <xdr:rowOff>76200</xdr:rowOff>
    </xdr:from>
    <xdr:to>
      <xdr:col>7</xdr:col>
      <xdr:colOff>508000</xdr:colOff>
      <xdr:row>6</xdr:row>
      <xdr:rowOff>101600</xdr:rowOff>
    </xdr:to>
    <xdr:sp macro="" textlink="">
      <xdr:nvSpPr>
        <xdr:cNvPr id="7" name="Rechteck 6"/>
        <xdr:cNvSpPr/>
      </xdr:nvSpPr>
      <xdr:spPr>
        <a:xfrm>
          <a:off x="47624" y="76200"/>
          <a:ext cx="6442076" cy="1092200"/>
        </a:xfrm>
        <a:prstGeom prst="rect">
          <a:avLst/>
        </a:prstGeom>
        <a:solidFill>
          <a:schemeClr val="accent1">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ctr"/>
          <a:r>
            <a:rPr lang="de-DE" sz="1100">
              <a:solidFill>
                <a:srgbClr val="000000"/>
              </a:solidFill>
              <a:effectLst/>
              <a:latin typeface="+mn-lt"/>
              <a:ea typeface="+mn-ea"/>
              <a:cs typeface="+mn-cs"/>
            </a:rPr>
            <a:t>Für jede Skala</a:t>
          </a:r>
          <a:r>
            <a:rPr lang="de-DE" sz="1100" baseline="0">
              <a:solidFill>
                <a:srgbClr val="000000"/>
              </a:solidFill>
              <a:effectLst/>
              <a:latin typeface="+mn-lt"/>
              <a:ea typeface="+mn-ea"/>
              <a:cs typeface="+mn-cs"/>
            </a:rPr>
            <a:t> </a:t>
          </a:r>
          <a:r>
            <a:rPr lang="de-DE" sz="1100">
              <a:solidFill>
                <a:srgbClr val="000000"/>
              </a:solidFill>
              <a:effectLst/>
              <a:latin typeface="+mn-lt"/>
              <a:ea typeface="+mn-ea"/>
              <a:cs typeface="+mn-cs"/>
            </a:rPr>
            <a:t>werden hier die Mittelwerte für jeden User automatisch berechnet.</a:t>
          </a:r>
        </a:p>
        <a:p>
          <a:pPr algn="l"/>
          <a:endParaRPr lang="de-DE" sz="1100">
            <a:solidFill>
              <a:srgbClr val="000000"/>
            </a:solidFill>
            <a:effectLst/>
            <a:latin typeface="+mn-lt"/>
            <a:ea typeface="+mn-ea"/>
            <a:cs typeface="+mn-cs"/>
          </a:endParaRPr>
        </a:p>
        <a:p>
          <a:pPr algn="l"/>
          <a:r>
            <a:rPr lang="de-DE" sz="1100">
              <a:solidFill>
                <a:srgbClr val="000000"/>
              </a:solidFill>
              <a:effectLst/>
              <a:latin typeface="+mn-lt"/>
              <a:ea typeface="+mn-ea"/>
              <a:cs typeface="+mn-cs"/>
            </a:rPr>
            <a:t>Hinweis : Bei weniger als 50 Usern bitte die leeren Zeilen in "Usability-Daten" entfernen.</a:t>
          </a:r>
        </a:p>
        <a:p>
          <a:pPr algn="l"/>
          <a:r>
            <a:rPr lang="de-DE" sz="1100">
              <a:solidFill>
                <a:srgbClr val="000000"/>
              </a:solidFill>
              <a:effectLst/>
              <a:latin typeface="+mn-lt"/>
              <a:ea typeface="+mn-ea"/>
              <a:cs typeface="+mn-cs"/>
            </a:rPr>
            <a:t>Hinweis: Bei mehr als 50 Usern bitte die entsprechenden Zellformatierung auf weitere Zeilen übertragen.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57149</xdr:colOff>
      <xdr:row>0</xdr:row>
      <xdr:rowOff>95249</xdr:rowOff>
    </xdr:from>
    <xdr:to>
      <xdr:col>5</xdr:col>
      <xdr:colOff>666749</xdr:colOff>
      <xdr:row>6</xdr:row>
      <xdr:rowOff>180975</xdr:rowOff>
    </xdr:to>
    <xdr:sp macro="" textlink="">
      <xdr:nvSpPr>
        <xdr:cNvPr id="3" name="Rechteck 2"/>
        <xdr:cNvSpPr/>
      </xdr:nvSpPr>
      <xdr:spPr>
        <a:xfrm>
          <a:off x="57149" y="95249"/>
          <a:ext cx="7010400" cy="1228726"/>
        </a:xfrm>
        <a:prstGeom prst="rect">
          <a:avLst/>
        </a:prstGeom>
        <a:solidFill>
          <a:schemeClr val="accent1">
            <a:lumMod val="40000"/>
            <a:lumOff val="60000"/>
          </a:schemeClr>
        </a:solidFill>
        <a:ln>
          <a:solidFill>
            <a:schemeClr val="tx2">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r>
            <a:rPr lang="de-DE" sz="1100">
              <a:solidFill>
                <a:schemeClr val="tx1"/>
              </a:solidFill>
              <a:effectLst/>
              <a:latin typeface="+mn-lt"/>
              <a:ea typeface="+mn-ea"/>
              <a:cs typeface="+mn-cs"/>
            </a:rPr>
            <a:t>Hier</a:t>
          </a:r>
          <a:r>
            <a:rPr lang="de-DE" sz="1100" baseline="0">
              <a:solidFill>
                <a:schemeClr val="tx1"/>
              </a:solidFill>
              <a:effectLst/>
              <a:latin typeface="+mn-lt"/>
              <a:ea typeface="+mn-ea"/>
              <a:cs typeface="+mn-cs"/>
            </a:rPr>
            <a:t> werden für jede Dimension die Mittelwerte und Standardabweichung als auch Minimal- und Maximalwerte über alle User hinweg angegeben.</a:t>
          </a:r>
        </a:p>
        <a:p>
          <a:pPr algn="l"/>
          <a:endParaRPr lang="de-DE" sz="1100" b="1" baseline="0">
            <a:solidFill>
              <a:schemeClr val="tx1"/>
            </a:solidFill>
            <a:effectLst/>
            <a:latin typeface="+mn-lt"/>
            <a:ea typeface="+mn-ea"/>
            <a:cs typeface="+mn-cs"/>
          </a:endParaRPr>
        </a:p>
        <a:p>
          <a:pPr algn="l"/>
          <a:r>
            <a:rPr lang="de-DE" sz="1100" b="1" baseline="0">
              <a:solidFill>
                <a:schemeClr val="tx1"/>
              </a:solidFill>
              <a:effectLst/>
              <a:latin typeface="+mn-lt"/>
              <a:ea typeface="+mn-ea"/>
              <a:cs typeface="+mn-cs"/>
            </a:rPr>
            <a:t>Wichtig: Bei weniger als 50 Usern müssen die leeren Spalten in der "Einzelauswertung" entfernt werden, da sonst nicht alle Werte berechnet werden können.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180974</xdr:colOff>
      <xdr:row>0</xdr:row>
      <xdr:rowOff>122236</xdr:rowOff>
    </xdr:from>
    <xdr:to>
      <xdr:col>11</xdr:col>
      <xdr:colOff>774700</xdr:colOff>
      <xdr:row>39</xdr:row>
      <xdr:rowOff>165100</xdr:rowOff>
    </xdr:to>
    <xdr:graphicFrame macro="">
      <xdr:nvGraphicFramePr>
        <xdr:cNvPr id="2" name="Diagramm 1" title="Vergleich der eigenen Website mit branchenübergreifendem Benchmarkwe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tx2">
            <a:lumMod val="40000"/>
            <a:lumOff val="60000"/>
          </a:schemeClr>
        </a:solidFill>
        <a:ln>
          <a:solidFill>
            <a:schemeClr val="tx2">
              <a:lumMod val="20000"/>
              <a:lumOff val="80000"/>
            </a:schemeClr>
          </a:solidFill>
        </a:ln>
      </a:spPr>
      <a:bodyPr vertOverflow="clip" horzOverflow="clip" rtlCol="0" anchor="t"/>
      <a:lstStyle>
        <a:defPPr>
          <a:defRPr sz="1100">
            <a:solidFill>
              <a:schemeClr val="lt1"/>
            </a:solidFill>
            <a:effectLst/>
            <a:latin typeface="+mn-lt"/>
            <a:ea typeface="+mn-ea"/>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tabSelected="1" workbookViewId="0"/>
  </sheetViews>
  <sheetFormatPr baseColWidth="10" defaultRowHeight="15" x14ac:dyDescent="0.2"/>
  <cols>
    <col min="1" max="1" width="113.6640625" customWidth="1"/>
    <col min="2" max="2" width="2" customWidth="1"/>
    <col min="3" max="3" width="113.6640625" customWidth="1"/>
  </cols>
  <sheetData>
    <row r="1" spans="1:4" ht="31" x14ac:dyDescent="0.2">
      <c r="A1" s="33" t="s">
        <v>72</v>
      </c>
      <c r="C1" s="33" t="s">
        <v>83</v>
      </c>
    </row>
    <row r="2" spans="1:4" ht="16" x14ac:dyDescent="0.2">
      <c r="A2" s="35"/>
      <c r="C2" s="35"/>
    </row>
    <row r="3" spans="1:4" ht="16" x14ac:dyDescent="0.2">
      <c r="A3" s="34" t="s">
        <v>74</v>
      </c>
      <c r="C3" s="34" t="s">
        <v>85</v>
      </c>
    </row>
    <row r="4" spans="1:4" ht="16" x14ac:dyDescent="0.2">
      <c r="A4" s="35" t="s">
        <v>73</v>
      </c>
      <c r="C4" s="57" t="s">
        <v>84</v>
      </c>
    </row>
    <row r="5" spans="1:4" ht="16" x14ac:dyDescent="0.2">
      <c r="A5" s="34"/>
      <c r="C5" s="34"/>
    </row>
    <row r="6" spans="1:4" ht="16" x14ac:dyDescent="0.2">
      <c r="A6" s="34" t="s">
        <v>76</v>
      </c>
      <c r="C6" s="34" t="s">
        <v>87</v>
      </c>
    </row>
    <row r="7" spans="1:4" ht="32" x14ac:dyDescent="0.2">
      <c r="A7" s="35" t="s">
        <v>75</v>
      </c>
      <c r="C7" s="43" t="s">
        <v>86</v>
      </c>
    </row>
    <row r="8" spans="1:4" ht="16" x14ac:dyDescent="0.2">
      <c r="A8" s="34"/>
      <c r="C8" s="34"/>
    </row>
    <row r="9" spans="1:4" ht="16" x14ac:dyDescent="0.2">
      <c r="A9" s="34" t="s">
        <v>60</v>
      </c>
      <c r="C9" s="34" t="s">
        <v>60</v>
      </c>
    </row>
    <row r="10" spans="1:4" ht="112" x14ac:dyDescent="0.2">
      <c r="A10" s="58" t="s">
        <v>102</v>
      </c>
      <c r="C10" s="58" t="s">
        <v>88</v>
      </c>
    </row>
    <row r="11" spans="1:4" ht="16" x14ac:dyDescent="0.2">
      <c r="A11" s="34"/>
      <c r="C11" s="34"/>
    </row>
    <row r="12" spans="1:4" ht="16" x14ac:dyDescent="0.2">
      <c r="A12" s="34" t="s">
        <v>61</v>
      </c>
      <c r="C12" s="34" t="s">
        <v>61</v>
      </c>
    </row>
    <row r="13" spans="1:4" ht="16" x14ac:dyDescent="0.2">
      <c r="A13" s="42" t="s">
        <v>77</v>
      </c>
      <c r="C13" s="35" t="s">
        <v>89</v>
      </c>
      <c r="D13" t="s">
        <v>90</v>
      </c>
    </row>
    <row r="14" spans="1:4" ht="16" x14ac:dyDescent="0.2">
      <c r="A14" s="35" t="s">
        <v>78</v>
      </c>
      <c r="C14" s="35" t="s">
        <v>91</v>
      </c>
    </row>
    <row r="15" spans="1:4" ht="16" x14ac:dyDescent="0.2">
      <c r="A15" s="34"/>
      <c r="C15" s="35" t="s">
        <v>92</v>
      </c>
    </row>
    <row r="16" spans="1:4" ht="16" x14ac:dyDescent="0.2">
      <c r="A16" s="34"/>
      <c r="C16" s="42" t="s">
        <v>93</v>
      </c>
    </row>
    <row r="17" spans="1:3" ht="16" x14ac:dyDescent="0.2">
      <c r="A17" s="34"/>
      <c r="C17" s="42" t="s">
        <v>94</v>
      </c>
    </row>
    <row r="18" spans="1:3" ht="16" x14ac:dyDescent="0.2">
      <c r="A18" s="34"/>
      <c r="C18" s="42" t="s">
        <v>95</v>
      </c>
    </row>
    <row r="19" spans="1:3" ht="16" x14ac:dyDescent="0.2">
      <c r="A19" s="34"/>
      <c r="C19" s="42" t="s">
        <v>96</v>
      </c>
    </row>
    <row r="20" spans="1:3" ht="16" x14ac:dyDescent="0.2">
      <c r="A20" s="42"/>
      <c r="C20" s="42" t="s">
        <v>97</v>
      </c>
    </row>
    <row r="21" spans="1:3" ht="16" x14ac:dyDescent="0.2">
      <c r="A21" s="35"/>
      <c r="C21" s="35" t="s">
        <v>98</v>
      </c>
    </row>
    <row r="22" spans="1:3" ht="16" x14ac:dyDescent="0.2">
      <c r="A22" s="35"/>
      <c r="C22" s="35" t="s">
        <v>99</v>
      </c>
    </row>
    <row r="23" spans="1:3" ht="16" x14ac:dyDescent="0.2">
      <c r="A23" s="35"/>
      <c r="C23" s="35"/>
    </row>
    <row r="24" spans="1:3" ht="16" x14ac:dyDescent="0.2">
      <c r="A24" s="34" t="s">
        <v>62</v>
      </c>
      <c r="C24" s="34" t="s">
        <v>62</v>
      </c>
    </row>
    <row r="25" spans="1:3" ht="14" customHeight="1" x14ac:dyDescent="0.2">
      <c r="A25" s="42" t="s">
        <v>79</v>
      </c>
      <c r="C25" s="59" t="s">
        <v>100</v>
      </c>
    </row>
    <row r="26" spans="1:3" ht="16" x14ac:dyDescent="0.2">
      <c r="A26" s="35" t="s">
        <v>63</v>
      </c>
      <c r="C26" s="59"/>
    </row>
    <row r="27" spans="1:3" ht="16" x14ac:dyDescent="0.2">
      <c r="A27" s="35" t="s">
        <v>64</v>
      </c>
      <c r="C27" s="59"/>
    </row>
    <row r="28" spans="1:3" ht="16" x14ac:dyDescent="0.2">
      <c r="A28" s="35" t="s">
        <v>65</v>
      </c>
      <c r="C28" s="35"/>
    </row>
    <row r="29" spans="1:3" ht="16" x14ac:dyDescent="0.2">
      <c r="A29" s="35" t="s">
        <v>66</v>
      </c>
      <c r="C29" s="35"/>
    </row>
    <row r="30" spans="1:3" ht="16" x14ac:dyDescent="0.2">
      <c r="A30" s="35" t="s">
        <v>67</v>
      </c>
      <c r="C30" s="35"/>
    </row>
    <row r="31" spans="1:3" ht="16" x14ac:dyDescent="0.2">
      <c r="A31" s="35" t="s">
        <v>68</v>
      </c>
      <c r="C31" s="35"/>
    </row>
    <row r="32" spans="1:3" ht="16" x14ac:dyDescent="0.2">
      <c r="A32" s="35" t="s">
        <v>69</v>
      </c>
      <c r="C32" s="35"/>
    </row>
    <row r="33" spans="1:3" ht="16" x14ac:dyDescent="0.2">
      <c r="A33" s="34"/>
      <c r="C33" s="34"/>
    </row>
    <row r="34" spans="1:3" ht="16" x14ac:dyDescent="0.2">
      <c r="A34" s="34" t="s">
        <v>70</v>
      </c>
      <c r="C34" s="34" t="s">
        <v>70</v>
      </c>
    </row>
    <row r="35" spans="1:3" ht="80" x14ac:dyDescent="0.2">
      <c r="A35" s="58" t="s">
        <v>114</v>
      </c>
      <c r="C35" s="43" t="s">
        <v>101</v>
      </c>
    </row>
    <row r="36" spans="1:3" ht="16" x14ac:dyDescent="0.2">
      <c r="A36" s="34"/>
      <c r="C36" s="34"/>
    </row>
  </sheetData>
  <mergeCells count="1">
    <mergeCell ref="C25:C27"/>
  </mergeCells>
  <pageMargins left="0.75" right="0.75" top="1" bottom="1" header="0.5" footer="0.5"/>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M61"/>
  <sheetViews>
    <sheetView workbookViewId="0">
      <selection activeCell="B12" sqref="B12"/>
    </sheetView>
  </sheetViews>
  <sheetFormatPr baseColWidth="10" defaultRowHeight="15" x14ac:dyDescent="0.2"/>
  <cols>
    <col min="1" max="1" width="10.83203125" customWidth="1"/>
    <col min="3" max="3" width="13.6640625" customWidth="1"/>
    <col min="4" max="4" width="15.1640625" customWidth="1"/>
    <col min="5" max="5" width="12.1640625" customWidth="1"/>
    <col min="8" max="8" width="12.33203125" customWidth="1"/>
    <col min="11" max="11" width="12.33203125" customWidth="1"/>
    <col min="45" max="45" width="13.1640625" customWidth="1"/>
  </cols>
  <sheetData>
    <row r="8" spans="1:13" ht="14" customHeight="1" thickBot="1" x14ac:dyDescent="0.25">
      <c r="D8" s="18"/>
    </row>
    <row r="9" spans="1:13" ht="15" customHeight="1" thickBot="1" x14ac:dyDescent="0.25">
      <c r="A9" s="22" t="s">
        <v>71</v>
      </c>
      <c r="B9" s="55" t="s">
        <v>80</v>
      </c>
      <c r="C9" s="56"/>
      <c r="D9" s="60" t="s">
        <v>103</v>
      </c>
      <c r="E9" s="61"/>
      <c r="F9" s="61"/>
      <c r="G9" s="61"/>
      <c r="H9" s="61"/>
      <c r="I9" s="61"/>
      <c r="J9" s="61"/>
      <c r="K9" s="61"/>
      <c r="L9" s="61"/>
      <c r="M9" s="61"/>
    </row>
    <row r="10" spans="1:13" x14ac:dyDescent="0.2">
      <c r="A10" s="21" t="s">
        <v>21</v>
      </c>
      <c r="B10" s="36" t="s">
        <v>81</v>
      </c>
      <c r="C10" s="44" t="s">
        <v>82</v>
      </c>
      <c r="D10" s="36" t="s">
        <v>104</v>
      </c>
      <c r="E10" s="49" t="s">
        <v>105</v>
      </c>
      <c r="F10" s="36" t="s">
        <v>106</v>
      </c>
      <c r="G10" s="49" t="s">
        <v>107</v>
      </c>
      <c r="H10" s="36" t="s">
        <v>108</v>
      </c>
      <c r="I10" s="49" t="s">
        <v>109</v>
      </c>
      <c r="J10" s="36" t="s">
        <v>110</v>
      </c>
      <c r="K10" s="49" t="s">
        <v>111</v>
      </c>
      <c r="L10" s="36" t="s">
        <v>112</v>
      </c>
      <c r="M10" s="49" t="s">
        <v>113</v>
      </c>
    </row>
    <row r="11" spans="1:13" ht="60" customHeight="1" x14ac:dyDescent="0.2">
      <c r="A11" s="23" t="s">
        <v>20</v>
      </c>
      <c r="B11" s="37" t="s">
        <v>77</v>
      </c>
      <c r="C11" s="45" t="s">
        <v>78</v>
      </c>
      <c r="D11" s="37" t="s">
        <v>89</v>
      </c>
      <c r="E11" s="38" t="s">
        <v>91</v>
      </c>
      <c r="F11" s="39" t="s">
        <v>92</v>
      </c>
      <c r="G11" s="38" t="s">
        <v>93</v>
      </c>
      <c r="H11" s="39" t="s">
        <v>94</v>
      </c>
      <c r="I11" s="38" t="s">
        <v>95</v>
      </c>
      <c r="J11" s="39" t="s">
        <v>96</v>
      </c>
      <c r="K11" s="38" t="s">
        <v>97</v>
      </c>
      <c r="L11" s="39" t="s">
        <v>98</v>
      </c>
      <c r="M11" s="38" t="s">
        <v>99</v>
      </c>
    </row>
    <row r="12" spans="1:13" x14ac:dyDescent="0.2">
      <c r="A12" s="3" t="s">
        <v>0</v>
      </c>
      <c r="B12" s="19">
        <v>2</v>
      </c>
      <c r="C12" s="46">
        <v>1</v>
      </c>
      <c r="D12" s="19">
        <v>1</v>
      </c>
      <c r="E12" s="2">
        <v>4</v>
      </c>
      <c r="F12" s="19">
        <v>1</v>
      </c>
      <c r="G12" s="2">
        <v>4</v>
      </c>
      <c r="H12" s="19">
        <v>1</v>
      </c>
      <c r="I12" s="2">
        <v>4</v>
      </c>
      <c r="J12" s="19">
        <v>1</v>
      </c>
      <c r="K12" s="2">
        <v>4</v>
      </c>
      <c r="L12" s="19">
        <v>1</v>
      </c>
      <c r="M12" s="2">
        <v>4</v>
      </c>
    </row>
    <row r="13" spans="1:13" x14ac:dyDescent="0.2">
      <c r="A13" s="3" t="s">
        <v>1</v>
      </c>
      <c r="B13" s="19">
        <v>3</v>
      </c>
      <c r="C13" s="47">
        <v>2</v>
      </c>
      <c r="D13" s="19">
        <v>2</v>
      </c>
      <c r="E13" s="2">
        <v>2</v>
      </c>
      <c r="F13" s="19">
        <v>2</v>
      </c>
      <c r="G13" s="2">
        <v>2</v>
      </c>
      <c r="H13" s="19">
        <v>2</v>
      </c>
      <c r="I13" s="2">
        <v>2</v>
      </c>
      <c r="J13" s="19">
        <v>2</v>
      </c>
      <c r="K13" s="2">
        <v>2</v>
      </c>
      <c r="L13" s="19">
        <v>2</v>
      </c>
      <c r="M13" s="2">
        <v>2</v>
      </c>
    </row>
    <row r="14" spans="1:13" x14ac:dyDescent="0.2">
      <c r="A14" s="3" t="s">
        <v>2</v>
      </c>
      <c r="B14" s="19">
        <v>3</v>
      </c>
      <c r="C14" s="47">
        <v>3</v>
      </c>
      <c r="D14" s="19">
        <v>3</v>
      </c>
      <c r="E14" s="2">
        <v>3</v>
      </c>
      <c r="F14" s="19">
        <v>3</v>
      </c>
      <c r="G14" s="2">
        <v>3</v>
      </c>
      <c r="H14" s="19">
        <v>3</v>
      </c>
      <c r="I14" s="2">
        <v>3</v>
      </c>
      <c r="J14" s="19">
        <v>3</v>
      </c>
      <c r="K14" s="2">
        <v>3</v>
      </c>
      <c r="L14" s="19">
        <v>3</v>
      </c>
      <c r="M14" s="2">
        <v>3</v>
      </c>
    </row>
    <row r="15" spans="1:13" x14ac:dyDescent="0.2">
      <c r="A15" s="3" t="s">
        <v>3</v>
      </c>
      <c r="B15" s="19">
        <v>4</v>
      </c>
      <c r="C15" s="47">
        <v>4</v>
      </c>
      <c r="D15" s="19">
        <v>4</v>
      </c>
      <c r="E15" s="2">
        <v>4</v>
      </c>
      <c r="F15" s="19">
        <v>4</v>
      </c>
      <c r="G15" s="2">
        <v>4</v>
      </c>
      <c r="H15" s="19">
        <v>4</v>
      </c>
      <c r="I15" s="2">
        <v>4</v>
      </c>
      <c r="J15" s="19">
        <v>4</v>
      </c>
      <c r="K15" s="2">
        <v>4</v>
      </c>
      <c r="L15" s="19">
        <v>4</v>
      </c>
      <c r="M15" s="2">
        <v>4</v>
      </c>
    </row>
    <row r="16" spans="1:13" x14ac:dyDescent="0.2">
      <c r="A16" s="3" t="s">
        <v>4</v>
      </c>
      <c r="B16" s="19">
        <v>5</v>
      </c>
      <c r="C16" s="47">
        <v>5</v>
      </c>
      <c r="D16" s="19">
        <v>5</v>
      </c>
      <c r="E16" s="2">
        <v>5</v>
      </c>
      <c r="F16" s="19">
        <v>5</v>
      </c>
      <c r="G16" s="2">
        <v>5</v>
      </c>
      <c r="H16" s="19">
        <v>5</v>
      </c>
      <c r="I16" s="2">
        <v>5</v>
      </c>
      <c r="J16" s="19">
        <v>5</v>
      </c>
      <c r="K16" s="2">
        <v>5</v>
      </c>
      <c r="L16" s="19">
        <v>5</v>
      </c>
      <c r="M16" s="2">
        <v>5</v>
      </c>
    </row>
    <row r="17" spans="1:13" x14ac:dyDescent="0.2">
      <c r="A17" s="3" t="s">
        <v>5</v>
      </c>
      <c r="B17" s="19">
        <v>6</v>
      </c>
      <c r="C17" s="47">
        <v>6</v>
      </c>
      <c r="D17" s="19">
        <v>5</v>
      </c>
      <c r="E17" s="2">
        <v>4</v>
      </c>
      <c r="F17" s="19">
        <v>5</v>
      </c>
      <c r="G17" s="2">
        <v>4</v>
      </c>
      <c r="H17" s="19">
        <v>5</v>
      </c>
      <c r="I17" s="2">
        <v>4</v>
      </c>
      <c r="J17" s="19">
        <v>5</v>
      </c>
      <c r="K17" s="2">
        <v>4</v>
      </c>
      <c r="L17" s="19">
        <v>5</v>
      </c>
      <c r="M17" s="2">
        <v>4</v>
      </c>
    </row>
    <row r="18" spans="1:13" x14ac:dyDescent="0.2">
      <c r="A18" s="3" t="s">
        <v>6</v>
      </c>
      <c r="B18" s="19">
        <v>6</v>
      </c>
      <c r="C18" s="47">
        <v>6</v>
      </c>
      <c r="D18" s="19">
        <v>5</v>
      </c>
      <c r="E18" s="2">
        <v>4</v>
      </c>
      <c r="F18" s="19">
        <v>5</v>
      </c>
      <c r="G18" s="2">
        <v>4</v>
      </c>
      <c r="H18" s="19">
        <v>5</v>
      </c>
      <c r="I18" s="2">
        <v>4</v>
      </c>
      <c r="J18" s="19">
        <v>5</v>
      </c>
      <c r="K18" s="2">
        <v>4</v>
      </c>
      <c r="L18" s="19">
        <v>5</v>
      </c>
      <c r="M18" s="2">
        <v>4</v>
      </c>
    </row>
    <row r="19" spans="1:13" x14ac:dyDescent="0.2">
      <c r="A19" s="3" t="s">
        <v>7</v>
      </c>
      <c r="B19" s="19">
        <v>5</v>
      </c>
      <c r="C19" s="47">
        <v>5</v>
      </c>
      <c r="D19" s="19">
        <v>5</v>
      </c>
      <c r="E19" s="2">
        <v>5</v>
      </c>
      <c r="F19" s="19">
        <v>5</v>
      </c>
      <c r="G19" s="2">
        <v>5</v>
      </c>
      <c r="H19" s="19">
        <v>5</v>
      </c>
      <c r="I19" s="2">
        <v>5</v>
      </c>
      <c r="J19" s="19">
        <v>5</v>
      </c>
      <c r="K19" s="2">
        <v>5</v>
      </c>
      <c r="L19" s="19">
        <v>5</v>
      </c>
      <c r="M19" s="2">
        <v>5</v>
      </c>
    </row>
    <row r="20" spans="1:13" x14ac:dyDescent="0.2">
      <c r="A20" s="3" t="s">
        <v>8</v>
      </c>
      <c r="B20" s="19">
        <v>3</v>
      </c>
      <c r="C20" s="47">
        <v>3</v>
      </c>
      <c r="D20" s="19">
        <v>3</v>
      </c>
      <c r="E20" s="2">
        <v>3</v>
      </c>
      <c r="F20" s="19">
        <v>3</v>
      </c>
      <c r="G20" s="2">
        <v>3</v>
      </c>
      <c r="H20" s="19">
        <v>3</v>
      </c>
      <c r="I20" s="2">
        <v>3</v>
      </c>
      <c r="J20" s="19">
        <v>3</v>
      </c>
      <c r="K20" s="2">
        <v>3</v>
      </c>
      <c r="L20" s="19">
        <v>3</v>
      </c>
      <c r="M20" s="2">
        <v>3</v>
      </c>
    </row>
    <row r="21" spans="1:13" x14ac:dyDescent="0.2">
      <c r="A21" s="3" t="s">
        <v>9</v>
      </c>
      <c r="B21" s="19">
        <v>7</v>
      </c>
      <c r="C21" s="47">
        <v>7</v>
      </c>
      <c r="D21" s="19">
        <v>5</v>
      </c>
      <c r="E21" s="2">
        <v>4</v>
      </c>
      <c r="F21" s="19">
        <v>5</v>
      </c>
      <c r="G21" s="2">
        <v>4</v>
      </c>
      <c r="H21" s="19">
        <v>5</v>
      </c>
      <c r="I21" s="2">
        <v>4</v>
      </c>
      <c r="J21" s="19">
        <v>5</v>
      </c>
      <c r="K21" s="2">
        <v>4</v>
      </c>
      <c r="L21" s="19">
        <v>5</v>
      </c>
      <c r="M21" s="2">
        <v>4</v>
      </c>
    </row>
    <row r="22" spans="1:13" x14ac:dyDescent="0.2">
      <c r="A22" s="3" t="s">
        <v>10</v>
      </c>
      <c r="B22" s="19">
        <v>5</v>
      </c>
      <c r="C22" s="47">
        <v>5</v>
      </c>
      <c r="D22" s="19">
        <v>5</v>
      </c>
      <c r="E22" s="2">
        <v>5</v>
      </c>
      <c r="F22" s="19">
        <v>5</v>
      </c>
      <c r="G22" s="2">
        <v>5</v>
      </c>
      <c r="H22" s="19">
        <v>5</v>
      </c>
      <c r="I22" s="2">
        <v>5</v>
      </c>
      <c r="J22" s="19">
        <v>5</v>
      </c>
      <c r="K22" s="2">
        <v>5</v>
      </c>
      <c r="L22" s="19">
        <v>5</v>
      </c>
      <c r="M22" s="2">
        <v>5</v>
      </c>
    </row>
    <row r="23" spans="1:13" x14ac:dyDescent="0.2">
      <c r="A23" s="3" t="s">
        <v>11</v>
      </c>
      <c r="B23" s="19">
        <v>1</v>
      </c>
      <c r="C23" s="47">
        <v>1</v>
      </c>
      <c r="D23" s="19">
        <v>1</v>
      </c>
      <c r="E23" s="2">
        <v>1</v>
      </c>
      <c r="F23" s="19">
        <v>1</v>
      </c>
      <c r="G23" s="2">
        <v>1</v>
      </c>
      <c r="H23" s="19">
        <v>1</v>
      </c>
      <c r="I23" s="2">
        <v>1</v>
      </c>
      <c r="J23" s="19">
        <v>1</v>
      </c>
      <c r="K23" s="2">
        <v>1</v>
      </c>
      <c r="L23" s="19">
        <v>1</v>
      </c>
      <c r="M23" s="2">
        <v>1</v>
      </c>
    </row>
    <row r="24" spans="1:13" x14ac:dyDescent="0.2">
      <c r="A24" s="3" t="s">
        <v>12</v>
      </c>
      <c r="B24" s="19">
        <v>2</v>
      </c>
      <c r="C24" s="47">
        <v>2</v>
      </c>
      <c r="D24" s="19">
        <v>2</v>
      </c>
      <c r="E24" s="2">
        <v>2</v>
      </c>
      <c r="F24" s="19">
        <v>2</v>
      </c>
      <c r="G24" s="2">
        <v>2</v>
      </c>
      <c r="H24" s="19">
        <v>2</v>
      </c>
      <c r="I24" s="2">
        <v>2</v>
      </c>
      <c r="J24" s="19">
        <v>2</v>
      </c>
      <c r="K24" s="2">
        <v>2</v>
      </c>
      <c r="L24" s="19">
        <v>2</v>
      </c>
      <c r="M24" s="2">
        <v>2</v>
      </c>
    </row>
    <row r="25" spans="1:13" x14ac:dyDescent="0.2">
      <c r="A25" s="3" t="s">
        <v>13</v>
      </c>
      <c r="B25" s="19">
        <v>3</v>
      </c>
      <c r="C25" s="47">
        <v>3</v>
      </c>
      <c r="D25" s="19">
        <v>3</v>
      </c>
      <c r="E25" s="2">
        <v>3</v>
      </c>
      <c r="F25" s="19">
        <v>3</v>
      </c>
      <c r="G25" s="2">
        <v>3</v>
      </c>
      <c r="H25" s="19">
        <v>3</v>
      </c>
      <c r="I25" s="2">
        <v>3</v>
      </c>
      <c r="J25" s="19">
        <v>3</v>
      </c>
      <c r="K25" s="2">
        <v>3</v>
      </c>
      <c r="L25" s="19">
        <v>3</v>
      </c>
      <c r="M25" s="2">
        <v>3</v>
      </c>
    </row>
    <row r="26" spans="1:13" x14ac:dyDescent="0.2">
      <c r="A26" s="3" t="s">
        <v>14</v>
      </c>
      <c r="B26" s="19">
        <v>4</v>
      </c>
      <c r="C26" s="47">
        <v>4</v>
      </c>
      <c r="D26" s="19">
        <v>4</v>
      </c>
      <c r="E26" s="2">
        <v>4</v>
      </c>
      <c r="F26" s="19">
        <v>4</v>
      </c>
      <c r="G26" s="2">
        <v>4</v>
      </c>
      <c r="H26" s="19">
        <v>4</v>
      </c>
      <c r="I26" s="2">
        <v>4</v>
      </c>
      <c r="J26" s="19">
        <v>4</v>
      </c>
      <c r="K26" s="2">
        <v>4</v>
      </c>
      <c r="L26" s="19">
        <v>4</v>
      </c>
      <c r="M26" s="2">
        <v>4</v>
      </c>
    </row>
    <row r="27" spans="1:13" x14ac:dyDescent="0.2">
      <c r="A27" s="3" t="s">
        <v>15</v>
      </c>
      <c r="B27" s="19">
        <v>5</v>
      </c>
      <c r="C27" s="47">
        <v>5</v>
      </c>
      <c r="D27" s="19">
        <v>5</v>
      </c>
      <c r="E27" s="2">
        <v>4</v>
      </c>
      <c r="F27" s="19">
        <v>5</v>
      </c>
      <c r="G27" s="2">
        <v>4</v>
      </c>
      <c r="H27" s="19">
        <v>5</v>
      </c>
      <c r="I27" s="2">
        <v>4</v>
      </c>
      <c r="J27" s="19">
        <v>5</v>
      </c>
      <c r="K27" s="2">
        <v>4</v>
      </c>
      <c r="L27" s="19">
        <v>5</v>
      </c>
      <c r="M27" s="2">
        <v>4</v>
      </c>
    </row>
    <row r="28" spans="1:13" x14ac:dyDescent="0.2">
      <c r="A28" s="3" t="s">
        <v>16</v>
      </c>
      <c r="B28" s="19">
        <v>6</v>
      </c>
      <c r="C28" s="47">
        <v>6</v>
      </c>
      <c r="D28" s="19">
        <v>5</v>
      </c>
      <c r="E28" s="2">
        <v>4</v>
      </c>
      <c r="F28" s="19">
        <v>5</v>
      </c>
      <c r="G28" s="2">
        <v>4</v>
      </c>
      <c r="H28" s="19">
        <v>5</v>
      </c>
      <c r="I28" s="2">
        <v>4</v>
      </c>
      <c r="J28" s="19">
        <v>5</v>
      </c>
      <c r="K28" s="2">
        <v>4</v>
      </c>
      <c r="L28" s="19">
        <v>5</v>
      </c>
      <c r="M28" s="2">
        <v>4</v>
      </c>
    </row>
    <row r="29" spans="1:13" x14ac:dyDescent="0.2">
      <c r="A29" s="3" t="s">
        <v>17</v>
      </c>
      <c r="B29" s="19">
        <v>1</v>
      </c>
      <c r="C29" s="47">
        <v>1</v>
      </c>
      <c r="D29" s="19">
        <v>1</v>
      </c>
      <c r="E29" s="2">
        <v>1</v>
      </c>
      <c r="F29" s="19">
        <v>1</v>
      </c>
      <c r="G29" s="2">
        <v>1</v>
      </c>
      <c r="H29" s="19">
        <v>1</v>
      </c>
      <c r="I29" s="2">
        <v>1</v>
      </c>
      <c r="J29" s="19">
        <v>1</v>
      </c>
      <c r="K29" s="2">
        <v>1</v>
      </c>
      <c r="L29" s="19">
        <v>1</v>
      </c>
      <c r="M29" s="2">
        <v>1</v>
      </c>
    </row>
    <row r="30" spans="1:13" x14ac:dyDescent="0.2">
      <c r="A30" s="3" t="s">
        <v>18</v>
      </c>
      <c r="B30" s="19">
        <v>1</v>
      </c>
      <c r="C30" s="47">
        <v>1</v>
      </c>
      <c r="D30" s="19">
        <v>1</v>
      </c>
      <c r="E30" s="2">
        <v>1</v>
      </c>
      <c r="F30" s="19">
        <v>1</v>
      </c>
      <c r="G30" s="2">
        <v>1</v>
      </c>
      <c r="H30" s="19">
        <v>1</v>
      </c>
      <c r="I30" s="2">
        <v>1</v>
      </c>
      <c r="J30" s="19">
        <v>1</v>
      </c>
      <c r="K30" s="2">
        <v>1</v>
      </c>
      <c r="L30" s="19">
        <v>1</v>
      </c>
      <c r="M30" s="2">
        <v>1</v>
      </c>
    </row>
    <row r="31" spans="1:13" x14ac:dyDescent="0.2">
      <c r="A31" s="3" t="s">
        <v>19</v>
      </c>
      <c r="B31" s="19">
        <v>1</v>
      </c>
      <c r="C31" s="47">
        <v>1</v>
      </c>
      <c r="D31" s="19">
        <v>1</v>
      </c>
      <c r="E31" s="2">
        <v>1</v>
      </c>
      <c r="F31" s="19">
        <v>1</v>
      </c>
      <c r="G31" s="2">
        <v>1</v>
      </c>
      <c r="H31" s="19">
        <v>1</v>
      </c>
      <c r="I31" s="2">
        <v>1</v>
      </c>
      <c r="J31" s="19">
        <v>1</v>
      </c>
      <c r="K31" s="2">
        <v>1</v>
      </c>
      <c r="L31" s="19">
        <v>1</v>
      </c>
      <c r="M31" s="2">
        <v>1</v>
      </c>
    </row>
    <row r="32" spans="1:13" x14ac:dyDescent="0.2">
      <c r="A32" s="3" t="s">
        <v>25</v>
      </c>
      <c r="B32" s="19">
        <v>3</v>
      </c>
      <c r="C32" s="47">
        <v>3</v>
      </c>
      <c r="D32" s="19">
        <v>3</v>
      </c>
      <c r="E32" s="2">
        <v>3</v>
      </c>
      <c r="F32" s="19">
        <v>3</v>
      </c>
      <c r="G32" s="2">
        <v>3</v>
      </c>
      <c r="H32" s="19">
        <v>3</v>
      </c>
      <c r="I32" s="2">
        <v>3</v>
      </c>
      <c r="J32" s="19">
        <v>3</v>
      </c>
      <c r="K32" s="2">
        <v>3</v>
      </c>
      <c r="L32" s="19">
        <v>3</v>
      </c>
      <c r="M32" s="2">
        <v>3</v>
      </c>
    </row>
    <row r="33" spans="1:13" x14ac:dyDescent="0.2">
      <c r="A33" s="3" t="s">
        <v>26</v>
      </c>
      <c r="B33" s="19">
        <v>4</v>
      </c>
      <c r="C33" s="47">
        <v>4</v>
      </c>
      <c r="D33" s="19">
        <v>4</v>
      </c>
      <c r="E33" s="2">
        <v>4</v>
      </c>
      <c r="F33" s="19">
        <v>4</v>
      </c>
      <c r="G33" s="2">
        <v>4</v>
      </c>
      <c r="H33" s="19">
        <v>4</v>
      </c>
      <c r="I33" s="2">
        <v>4</v>
      </c>
      <c r="J33" s="19">
        <v>4</v>
      </c>
      <c r="K33" s="2">
        <v>4</v>
      </c>
      <c r="L33" s="19">
        <v>4</v>
      </c>
      <c r="M33" s="2">
        <v>4</v>
      </c>
    </row>
    <row r="34" spans="1:13" x14ac:dyDescent="0.2">
      <c r="A34" s="3" t="s">
        <v>27</v>
      </c>
      <c r="B34" s="19">
        <v>5</v>
      </c>
      <c r="C34" s="47">
        <v>5</v>
      </c>
      <c r="D34" s="19">
        <v>5</v>
      </c>
      <c r="E34" s="2">
        <v>5</v>
      </c>
      <c r="F34" s="19">
        <v>5</v>
      </c>
      <c r="G34" s="2">
        <v>5</v>
      </c>
      <c r="H34" s="19">
        <v>5</v>
      </c>
      <c r="I34" s="2">
        <v>5</v>
      </c>
      <c r="J34" s="19">
        <v>5</v>
      </c>
      <c r="K34" s="2">
        <v>5</v>
      </c>
      <c r="L34" s="19">
        <v>5</v>
      </c>
      <c r="M34" s="2">
        <v>5</v>
      </c>
    </row>
    <row r="35" spans="1:13" x14ac:dyDescent="0.2">
      <c r="A35" s="3" t="s">
        <v>28</v>
      </c>
      <c r="B35" s="19">
        <v>7</v>
      </c>
      <c r="C35" s="47">
        <v>7</v>
      </c>
      <c r="D35" s="19">
        <v>5</v>
      </c>
      <c r="E35" s="2">
        <v>4</v>
      </c>
      <c r="F35" s="19">
        <v>5</v>
      </c>
      <c r="G35" s="2">
        <v>4</v>
      </c>
      <c r="H35" s="19">
        <v>5</v>
      </c>
      <c r="I35" s="2">
        <v>4</v>
      </c>
      <c r="J35" s="19">
        <v>5</v>
      </c>
      <c r="K35" s="2">
        <v>4</v>
      </c>
      <c r="L35" s="19">
        <v>5</v>
      </c>
      <c r="M35" s="2">
        <v>4</v>
      </c>
    </row>
    <row r="36" spans="1:13" x14ac:dyDescent="0.2">
      <c r="A36" s="3" t="s">
        <v>29</v>
      </c>
      <c r="B36" s="19">
        <v>1</v>
      </c>
      <c r="C36" s="47">
        <v>1</v>
      </c>
      <c r="D36" s="19">
        <v>1</v>
      </c>
      <c r="E36" s="2">
        <v>1</v>
      </c>
      <c r="F36" s="19">
        <v>1</v>
      </c>
      <c r="G36" s="2">
        <v>1</v>
      </c>
      <c r="H36" s="19">
        <v>1</v>
      </c>
      <c r="I36" s="2">
        <v>1</v>
      </c>
      <c r="J36" s="19">
        <v>1</v>
      </c>
      <c r="K36" s="2">
        <v>1</v>
      </c>
      <c r="L36" s="19">
        <v>1</v>
      </c>
      <c r="M36" s="2">
        <v>1</v>
      </c>
    </row>
    <row r="37" spans="1:13" x14ac:dyDescent="0.2">
      <c r="A37" s="3" t="s">
        <v>30</v>
      </c>
      <c r="B37" s="19">
        <v>2</v>
      </c>
      <c r="C37" s="47">
        <v>2</v>
      </c>
      <c r="D37" s="19">
        <v>2</v>
      </c>
      <c r="E37" s="2">
        <v>2</v>
      </c>
      <c r="F37" s="19">
        <v>2</v>
      </c>
      <c r="G37" s="2">
        <v>2</v>
      </c>
      <c r="H37" s="19">
        <v>2</v>
      </c>
      <c r="I37" s="2">
        <v>2</v>
      </c>
      <c r="J37" s="19">
        <v>2</v>
      </c>
      <c r="K37" s="2">
        <v>2</v>
      </c>
      <c r="L37" s="19">
        <v>2</v>
      </c>
      <c r="M37" s="2">
        <v>2</v>
      </c>
    </row>
    <row r="38" spans="1:13" x14ac:dyDescent="0.2">
      <c r="A38" s="3" t="s">
        <v>31</v>
      </c>
      <c r="B38" s="19">
        <v>3</v>
      </c>
      <c r="C38" s="47">
        <v>3</v>
      </c>
      <c r="D38" s="19">
        <v>3</v>
      </c>
      <c r="E38" s="2">
        <v>3</v>
      </c>
      <c r="F38" s="19">
        <v>3</v>
      </c>
      <c r="G38" s="2">
        <v>3</v>
      </c>
      <c r="H38" s="19">
        <v>3</v>
      </c>
      <c r="I38" s="2">
        <v>3</v>
      </c>
      <c r="J38" s="19">
        <v>3</v>
      </c>
      <c r="K38" s="2">
        <v>3</v>
      </c>
      <c r="L38" s="19">
        <v>3</v>
      </c>
      <c r="M38" s="2">
        <v>3</v>
      </c>
    </row>
    <row r="39" spans="1:13" x14ac:dyDescent="0.2">
      <c r="A39" s="3" t="s">
        <v>32</v>
      </c>
      <c r="B39" s="19">
        <v>4</v>
      </c>
      <c r="C39" s="47">
        <v>4</v>
      </c>
      <c r="D39" s="19">
        <v>4</v>
      </c>
      <c r="E39" s="2">
        <v>4</v>
      </c>
      <c r="F39" s="19">
        <v>4</v>
      </c>
      <c r="G39" s="2">
        <v>4</v>
      </c>
      <c r="H39" s="19">
        <v>4</v>
      </c>
      <c r="I39" s="2">
        <v>4</v>
      </c>
      <c r="J39" s="19">
        <v>4</v>
      </c>
      <c r="K39" s="2">
        <v>4</v>
      </c>
      <c r="L39" s="19">
        <v>4</v>
      </c>
      <c r="M39" s="2">
        <v>4</v>
      </c>
    </row>
    <row r="40" spans="1:13" x14ac:dyDescent="0.2">
      <c r="A40" s="3" t="s">
        <v>33</v>
      </c>
      <c r="B40" s="19">
        <v>5</v>
      </c>
      <c r="C40" s="47">
        <v>5</v>
      </c>
      <c r="D40" s="19">
        <v>5</v>
      </c>
      <c r="E40" s="2">
        <v>5</v>
      </c>
      <c r="F40" s="19">
        <v>5</v>
      </c>
      <c r="G40" s="2">
        <v>5</v>
      </c>
      <c r="H40" s="19">
        <v>5</v>
      </c>
      <c r="I40" s="2">
        <v>5</v>
      </c>
      <c r="J40" s="19">
        <v>5</v>
      </c>
      <c r="K40" s="2">
        <v>5</v>
      </c>
      <c r="L40" s="19">
        <v>5</v>
      </c>
      <c r="M40" s="2">
        <v>5</v>
      </c>
    </row>
    <row r="41" spans="1:13" x14ac:dyDescent="0.2">
      <c r="A41" s="3" t="s">
        <v>34</v>
      </c>
      <c r="B41" s="19">
        <v>6</v>
      </c>
      <c r="C41" s="47">
        <v>6</v>
      </c>
      <c r="D41" s="19">
        <v>5</v>
      </c>
      <c r="E41" s="2">
        <v>6</v>
      </c>
      <c r="F41" s="19">
        <v>5</v>
      </c>
      <c r="G41" s="2">
        <v>6</v>
      </c>
      <c r="H41" s="19">
        <v>5</v>
      </c>
      <c r="I41" s="2">
        <v>6</v>
      </c>
      <c r="J41" s="19">
        <v>5</v>
      </c>
      <c r="K41" s="2">
        <v>6</v>
      </c>
      <c r="L41" s="19">
        <v>5</v>
      </c>
      <c r="M41" s="2">
        <v>6</v>
      </c>
    </row>
    <row r="42" spans="1:13" x14ac:dyDescent="0.2">
      <c r="A42" s="3" t="s">
        <v>35</v>
      </c>
      <c r="B42" s="19">
        <v>3</v>
      </c>
      <c r="C42" s="47">
        <v>3</v>
      </c>
      <c r="D42" s="19">
        <v>3</v>
      </c>
      <c r="E42" s="2">
        <v>3</v>
      </c>
      <c r="F42" s="19">
        <v>3</v>
      </c>
      <c r="G42" s="2">
        <v>3</v>
      </c>
      <c r="H42" s="19">
        <v>3</v>
      </c>
      <c r="I42" s="2">
        <v>3</v>
      </c>
      <c r="J42" s="19">
        <v>3</v>
      </c>
      <c r="K42" s="2">
        <v>3</v>
      </c>
      <c r="L42" s="19">
        <v>3</v>
      </c>
      <c r="M42" s="2">
        <v>3</v>
      </c>
    </row>
    <row r="43" spans="1:13" x14ac:dyDescent="0.2">
      <c r="A43" s="3" t="s">
        <v>36</v>
      </c>
      <c r="B43" s="19">
        <v>7</v>
      </c>
      <c r="C43" s="47">
        <v>7</v>
      </c>
      <c r="D43" s="19">
        <v>5</v>
      </c>
      <c r="E43" s="2">
        <v>4</v>
      </c>
      <c r="F43" s="19">
        <v>5</v>
      </c>
      <c r="G43" s="2">
        <v>4</v>
      </c>
      <c r="H43" s="19">
        <v>5</v>
      </c>
      <c r="I43" s="2">
        <v>4</v>
      </c>
      <c r="J43" s="19">
        <v>5</v>
      </c>
      <c r="K43" s="2">
        <v>4</v>
      </c>
      <c r="L43" s="19">
        <v>5</v>
      </c>
      <c r="M43" s="2">
        <v>4</v>
      </c>
    </row>
    <row r="44" spans="1:13" x14ac:dyDescent="0.2">
      <c r="A44" s="3" t="s">
        <v>37</v>
      </c>
      <c r="B44" s="19">
        <v>5</v>
      </c>
      <c r="C44" s="47">
        <v>5</v>
      </c>
      <c r="D44" s="19">
        <v>5</v>
      </c>
      <c r="E44" s="2">
        <v>5</v>
      </c>
      <c r="F44" s="19">
        <v>5</v>
      </c>
      <c r="G44" s="2">
        <v>5</v>
      </c>
      <c r="H44" s="19">
        <v>5</v>
      </c>
      <c r="I44" s="2">
        <v>5</v>
      </c>
      <c r="J44" s="19">
        <v>5</v>
      </c>
      <c r="K44" s="2">
        <v>5</v>
      </c>
      <c r="L44" s="19">
        <v>5</v>
      </c>
      <c r="M44" s="2">
        <v>5</v>
      </c>
    </row>
    <row r="45" spans="1:13" x14ac:dyDescent="0.2">
      <c r="A45" s="3" t="s">
        <v>38</v>
      </c>
      <c r="B45" s="19">
        <v>2</v>
      </c>
      <c r="C45" s="47">
        <v>2</v>
      </c>
      <c r="D45" s="19">
        <v>2</v>
      </c>
      <c r="E45" s="2">
        <v>2</v>
      </c>
      <c r="F45" s="19">
        <v>2</v>
      </c>
      <c r="G45" s="2">
        <v>2</v>
      </c>
      <c r="H45" s="19">
        <v>2</v>
      </c>
      <c r="I45" s="2">
        <v>2</v>
      </c>
      <c r="J45" s="19">
        <v>2</v>
      </c>
      <c r="K45" s="2">
        <v>2</v>
      </c>
      <c r="L45" s="19">
        <v>2</v>
      </c>
      <c r="M45" s="2">
        <v>2</v>
      </c>
    </row>
    <row r="46" spans="1:13" x14ac:dyDescent="0.2">
      <c r="A46" s="3" t="s">
        <v>39</v>
      </c>
      <c r="B46" s="19">
        <v>1</v>
      </c>
      <c r="C46" s="47">
        <v>1</v>
      </c>
      <c r="D46" s="19">
        <v>1</v>
      </c>
      <c r="E46" s="2">
        <v>1</v>
      </c>
      <c r="F46" s="19">
        <v>1</v>
      </c>
      <c r="G46" s="2">
        <v>1</v>
      </c>
      <c r="H46" s="19">
        <v>1</v>
      </c>
      <c r="I46" s="2">
        <v>1</v>
      </c>
      <c r="J46" s="19">
        <v>1</v>
      </c>
      <c r="K46" s="2">
        <v>1</v>
      </c>
      <c r="L46" s="19">
        <v>1</v>
      </c>
      <c r="M46" s="2">
        <v>1</v>
      </c>
    </row>
    <row r="47" spans="1:13" x14ac:dyDescent="0.2">
      <c r="A47" s="3" t="s">
        <v>40</v>
      </c>
      <c r="B47" s="19">
        <v>2</v>
      </c>
      <c r="C47" s="47">
        <v>2</v>
      </c>
      <c r="D47" s="19">
        <v>2</v>
      </c>
      <c r="E47" s="2">
        <v>2</v>
      </c>
      <c r="F47" s="19">
        <v>2</v>
      </c>
      <c r="G47" s="2">
        <v>2</v>
      </c>
      <c r="H47" s="19">
        <v>2</v>
      </c>
      <c r="I47" s="2">
        <v>2</v>
      </c>
      <c r="J47" s="19">
        <v>2</v>
      </c>
      <c r="K47" s="2">
        <v>2</v>
      </c>
      <c r="L47" s="19">
        <v>2</v>
      </c>
      <c r="M47" s="2">
        <v>2</v>
      </c>
    </row>
    <row r="48" spans="1:13" x14ac:dyDescent="0.2">
      <c r="A48" s="3" t="s">
        <v>41</v>
      </c>
      <c r="B48" s="19">
        <v>3</v>
      </c>
      <c r="C48" s="47">
        <v>3</v>
      </c>
      <c r="D48" s="19">
        <v>3</v>
      </c>
      <c r="E48" s="2">
        <v>3</v>
      </c>
      <c r="F48" s="19">
        <v>3</v>
      </c>
      <c r="G48" s="2">
        <v>3</v>
      </c>
      <c r="H48" s="19">
        <v>3</v>
      </c>
      <c r="I48" s="2">
        <v>3</v>
      </c>
      <c r="J48" s="19">
        <v>3</v>
      </c>
      <c r="K48" s="2">
        <v>3</v>
      </c>
      <c r="L48" s="19">
        <v>3</v>
      </c>
      <c r="M48" s="2">
        <v>3</v>
      </c>
    </row>
    <row r="49" spans="1:13" x14ac:dyDescent="0.2">
      <c r="A49" s="3" t="s">
        <v>42</v>
      </c>
      <c r="B49" s="19">
        <v>4</v>
      </c>
      <c r="C49" s="47">
        <v>4</v>
      </c>
      <c r="D49" s="19">
        <v>4</v>
      </c>
      <c r="E49" s="2">
        <v>4</v>
      </c>
      <c r="F49" s="19">
        <v>4</v>
      </c>
      <c r="G49" s="2">
        <v>4</v>
      </c>
      <c r="H49" s="19">
        <v>4</v>
      </c>
      <c r="I49" s="2">
        <v>4</v>
      </c>
      <c r="J49" s="19">
        <v>4</v>
      </c>
      <c r="K49" s="2">
        <v>4</v>
      </c>
      <c r="L49" s="19">
        <v>4</v>
      </c>
      <c r="M49" s="2">
        <v>4</v>
      </c>
    </row>
    <row r="50" spans="1:13" x14ac:dyDescent="0.2">
      <c r="A50" s="3" t="s">
        <v>43</v>
      </c>
      <c r="B50" s="19">
        <v>5</v>
      </c>
      <c r="C50" s="47">
        <v>5</v>
      </c>
      <c r="D50" s="19">
        <v>5</v>
      </c>
      <c r="E50" s="2">
        <v>5</v>
      </c>
      <c r="F50" s="19">
        <v>5</v>
      </c>
      <c r="G50" s="2">
        <v>5</v>
      </c>
      <c r="H50" s="19">
        <v>5</v>
      </c>
      <c r="I50" s="2">
        <v>5</v>
      </c>
      <c r="J50" s="19">
        <v>5</v>
      </c>
      <c r="K50" s="2">
        <v>5</v>
      </c>
      <c r="L50" s="19">
        <v>5</v>
      </c>
      <c r="M50" s="2">
        <v>5</v>
      </c>
    </row>
    <row r="51" spans="1:13" x14ac:dyDescent="0.2">
      <c r="A51" s="3" t="s">
        <v>44</v>
      </c>
      <c r="B51" s="19">
        <v>6</v>
      </c>
      <c r="C51" s="47">
        <v>6</v>
      </c>
      <c r="D51" s="19">
        <v>5</v>
      </c>
      <c r="E51" s="2">
        <v>4</v>
      </c>
      <c r="F51" s="19">
        <v>5</v>
      </c>
      <c r="G51" s="2">
        <v>4</v>
      </c>
      <c r="H51" s="19">
        <v>5</v>
      </c>
      <c r="I51" s="2">
        <v>4</v>
      </c>
      <c r="J51" s="19">
        <v>5</v>
      </c>
      <c r="K51" s="2">
        <v>4</v>
      </c>
      <c r="L51" s="19">
        <v>5</v>
      </c>
      <c r="M51" s="2">
        <v>4</v>
      </c>
    </row>
    <row r="52" spans="1:13" x14ac:dyDescent="0.2">
      <c r="A52" s="3" t="s">
        <v>45</v>
      </c>
      <c r="B52" s="19">
        <v>3</v>
      </c>
      <c r="C52" s="47">
        <v>3</v>
      </c>
      <c r="D52" s="19">
        <v>3</v>
      </c>
      <c r="E52" s="2">
        <v>3</v>
      </c>
      <c r="F52" s="19">
        <v>3</v>
      </c>
      <c r="G52" s="2">
        <v>3</v>
      </c>
      <c r="H52" s="19">
        <v>3</v>
      </c>
      <c r="I52" s="2">
        <v>3</v>
      </c>
      <c r="J52" s="19">
        <v>3</v>
      </c>
      <c r="K52" s="2">
        <v>3</v>
      </c>
      <c r="L52" s="19">
        <v>3</v>
      </c>
      <c r="M52" s="2">
        <v>3</v>
      </c>
    </row>
    <row r="53" spans="1:13" x14ac:dyDescent="0.2">
      <c r="A53" s="3" t="s">
        <v>46</v>
      </c>
      <c r="B53" s="19">
        <v>3</v>
      </c>
      <c r="C53" s="47">
        <v>3</v>
      </c>
      <c r="D53" s="19">
        <v>3</v>
      </c>
      <c r="E53" s="2">
        <v>3</v>
      </c>
      <c r="F53" s="19">
        <v>3</v>
      </c>
      <c r="G53" s="2">
        <v>3</v>
      </c>
      <c r="H53" s="19">
        <v>3</v>
      </c>
      <c r="I53" s="2">
        <v>3</v>
      </c>
      <c r="J53" s="19">
        <v>3</v>
      </c>
      <c r="K53" s="2">
        <v>3</v>
      </c>
      <c r="L53" s="19">
        <v>3</v>
      </c>
      <c r="M53" s="2">
        <v>3</v>
      </c>
    </row>
    <row r="54" spans="1:13" x14ac:dyDescent="0.2">
      <c r="A54" s="3" t="s">
        <v>47</v>
      </c>
      <c r="B54" s="19">
        <v>1</v>
      </c>
      <c r="C54" s="47">
        <v>1</v>
      </c>
      <c r="D54" s="19">
        <v>1</v>
      </c>
      <c r="E54" s="2">
        <v>1</v>
      </c>
      <c r="F54" s="19">
        <v>1</v>
      </c>
      <c r="G54" s="2">
        <v>1</v>
      </c>
      <c r="H54" s="19">
        <v>1</v>
      </c>
      <c r="I54" s="2">
        <v>1</v>
      </c>
      <c r="J54" s="19">
        <v>1</v>
      </c>
      <c r="K54" s="2">
        <v>1</v>
      </c>
      <c r="L54" s="19">
        <v>1</v>
      </c>
      <c r="M54" s="2">
        <v>1</v>
      </c>
    </row>
    <row r="55" spans="1:13" x14ac:dyDescent="0.2">
      <c r="A55" s="3" t="s">
        <v>48</v>
      </c>
      <c r="B55" s="19">
        <v>2</v>
      </c>
      <c r="C55" s="47">
        <v>2</v>
      </c>
      <c r="D55" s="19">
        <v>2</v>
      </c>
      <c r="E55" s="2">
        <v>2</v>
      </c>
      <c r="F55" s="19">
        <v>2</v>
      </c>
      <c r="G55" s="2">
        <v>2</v>
      </c>
      <c r="H55" s="19">
        <v>2</v>
      </c>
      <c r="I55" s="2">
        <v>2</v>
      </c>
      <c r="J55" s="19">
        <v>2</v>
      </c>
      <c r="K55" s="2">
        <v>2</v>
      </c>
      <c r="L55" s="19">
        <v>2</v>
      </c>
      <c r="M55" s="2">
        <v>2</v>
      </c>
    </row>
    <row r="56" spans="1:13" x14ac:dyDescent="0.2">
      <c r="A56" s="3" t="s">
        <v>49</v>
      </c>
      <c r="B56" s="19">
        <v>3</v>
      </c>
      <c r="C56" s="47">
        <v>3</v>
      </c>
      <c r="D56" s="19">
        <v>3</v>
      </c>
      <c r="E56" s="2">
        <v>3</v>
      </c>
      <c r="F56" s="19">
        <v>3</v>
      </c>
      <c r="G56" s="2">
        <v>3</v>
      </c>
      <c r="H56" s="19">
        <v>3</v>
      </c>
      <c r="I56" s="2">
        <v>3</v>
      </c>
      <c r="J56" s="19">
        <v>3</v>
      </c>
      <c r="K56" s="2">
        <v>3</v>
      </c>
      <c r="L56" s="19">
        <v>3</v>
      </c>
      <c r="M56" s="2">
        <v>3</v>
      </c>
    </row>
    <row r="57" spans="1:13" x14ac:dyDescent="0.2">
      <c r="A57" s="3" t="s">
        <v>50</v>
      </c>
      <c r="B57" s="19">
        <v>4</v>
      </c>
      <c r="C57" s="47">
        <v>4</v>
      </c>
      <c r="D57" s="19">
        <v>4</v>
      </c>
      <c r="E57" s="2">
        <v>4</v>
      </c>
      <c r="F57" s="19">
        <v>4</v>
      </c>
      <c r="G57" s="2">
        <v>4</v>
      </c>
      <c r="H57" s="19">
        <v>4</v>
      </c>
      <c r="I57" s="2">
        <v>4</v>
      </c>
      <c r="J57" s="19">
        <v>4</v>
      </c>
      <c r="K57" s="2">
        <v>4</v>
      </c>
      <c r="L57" s="19">
        <v>4</v>
      </c>
      <c r="M57" s="2">
        <v>4</v>
      </c>
    </row>
    <row r="58" spans="1:13" x14ac:dyDescent="0.2">
      <c r="A58" s="3" t="s">
        <v>51</v>
      </c>
      <c r="B58" s="19">
        <v>7</v>
      </c>
      <c r="C58" s="47">
        <v>7</v>
      </c>
      <c r="D58" s="19">
        <v>5</v>
      </c>
      <c r="E58" s="2">
        <v>4</v>
      </c>
      <c r="F58" s="19">
        <v>5</v>
      </c>
      <c r="G58" s="2">
        <v>4</v>
      </c>
      <c r="H58" s="19">
        <v>5</v>
      </c>
      <c r="I58" s="2">
        <v>4</v>
      </c>
      <c r="J58" s="19">
        <v>5</v>
      </c>
      <c r="K58" s="2">
        <v>4</v>
      </c>
      <c r="L58" s="19">
        <v>5</v>
      </c>
      <c r="M58" s="2">
        <v>4</v>
      </c>
    </row>
    <row r="59" spans="1:13" x14ac:dyDescent="0.2">
      <c r="A59" s="3" t="s">
        <v>52</v>
      </c>
      <c r="B59" s="19">
        <v>6</v>
      </c>
      <c r="C59" s="47">
        <v>6</v>
      </c>
      <c r="D59" s="19">
        <v>5</v>
      </c>
      <c r="E59" s="2">
        <v>4</v>
      </c>
      <c r="F59" s="19">
        <v>5</v>
      </c>
      <c r="G59" s="2">
        <v>4</v>
      </c>
      <c r="H59" s="19">
        <v>5</v>
      </c>
      <c r="I59" s="2">
        <v>4</v>
      </c>
      <c r="J59" s="19">
        <v>5</v>
      </c>
      <c r="K59" s="2">
        <v>4</v>
      </c>
      <c r="L59" s="19">
        <v>5</v>
      </c>
      <c r="M59" s="2">
        <v>4</v>
      </c>
    </row>
    <row r="60" spans="1:13" x14ac:dyDescent="0.2">
      <c r="A60" s="3" t="s">
        <v>53</v>
      </c>
      <c r="B60" s="19">
        <v>5</v>
      </c>
      <c r="C60" s="47">
        <v>5</v>
      </c>
      <c r="D60" s="19">
        <v>5</v>
      </c>
      <c r="E60" s="2">
        <v>5</v>
      </c>
      <c r="F60" s="19">
        <v>5</v>
      </c>
      <c r="G60" s="2">
        <v>5</v>
      </c>
      <c r="H60" s="19">
        <v>5</v>
      </c>
      <c r="I60" s="2">
        <v>5</v>
      </c>
      <c r="J60" s="19">
        <v>5</v>
      </c>
      <c r="K60" s="2">
        <v>5</v>
      </c>
      <c r="L60" s="19">
        <v>5</v>
      </c>
      <c r="M60" s="2">
        <v>5</v>
      </c>
    </row>
    <row r="61" spans="1:13" ht="16" thickBot="1" x14ac:dyDescent="0.25">
      <c r="A61" s="3" t="s">
        <v>54</v>
      </c>
      <c r="B61" s="20">
        <v>4</v>
      </c>
      <c r="C61" s="48">
        <v>4</v>
      </c>
      <c r="D61" s="20">
        <v>4</v>
      </c>
      <c r="E61" s="50">
        <v>4</v>
      </c>
      <c r="F61" s="20">
        <v>4</v>
      </c>
      <c r="G61" s="50">
        <v>4</v>
      </c>
      <c r="H61" s="20">
        <v>4</v>
      </c>
      <c r="I61" s="50">
        <v>4</v>
      </c>
      <c r="J61" s="20">
        <v>4</v>
      </c>
      <c r="K61" s="50">
        <v>4</v>
      </c>
      <c r="L61" s="20">
        <v>4</v>
      </c>
      <c r="M61" s="50">
        <v>4</v>
      </c>
    </row>
  </sheetData>
  <mergeCells count="2">
    <mergeCell ref="B9:C9"/>
    <mergeCell ref="D9:M9"/>
  </mergeCells>
  <pageMargins left="0.7" right="0.7" top="0.78740157499999996" bottom="0.78740157499999996"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D61"/>
  <sheetViews>
    <sheetView workbookViewId="0">
      <selection activeCell="D14" sqref="D14"/>
    </sheetView>
  </sheetViews>
  <sheetFormatPr baseColWidth="10" defaultRowHeight="15" x14ac:dyDescent="0.2"/>
  <cols>
    <col min="3" max="3" width="13.5" customWidth="1"/>
  </cols>
  <sheetData>
    <row r="7" spans="1:4" x14ac:dyDescent="0.2">
      <c r="A7" s="24"/>
      <c r="B7" s="24"/>
      <c r="C7" s="24"/>
    </row>
    <row r="8" spans="1:4" ht="21" x14ac:dyDescent="0.25">
      <c r="A8" s="63" t="s">
        <v>23</v>
      </c>
      <c r="B8" s="64"/>
      <c r="C8" s="64"/>
      <c r="D8" s="64"/>
    </row>
    <row r="9" spans="1:4" ht="16" thickBot="1" x14ac:dyDescent="0.25">
      <c r="A9" s="25"/>
      <c r="B9" s="65" t="s">
        <v>22</v>
      </c>
      <c r="C9" s="66"/>
      <c r="D9" s="66"/>
    </row>
    <row r="10" spans="1:4" ht="31" thickBot="1" x14ac:dyDescent="0.25">
      <c r="A10" s="26"/>
      <c r="B10" s="51" t="s">
        <v>80</v>
      </c>
      <c r="C10" s="62" t="s">
        <v>115</v>
      </c>
      <c r="D10" s="62" t="s">
        <v>103</v>
      </c>
    </row>
    <row r="11" spans="1:4" x14ac:dyDescent="0.2">
      <c r="A11" s="27" t="s">
        <v>0</v>
      </c>
      <c r="B11" s="67">
        <f>('Usability-Daten'!B12-1+'Usability-Daten'!C12-1)*100/12</f>
        <v>8.3333333333333339</v>
      </c>
      <c r="C11" s="68">
        <f>(B11*0.65)+22.9</f>
        <v>28.316666666666666</v>
      </c>
      <c r="D11" s="52">
        <f>(('Usability-Daten'!D12+'Usability-Daten'!F12+'Usability-Daten'!H12+'Usability-Daten'!J12+'Usability-Daten'!L12)-5+25-('Usability-Daten'!E12+'Usability-Daten'!G12+'Usability-Daten'!I12+'Usability-Daten'!K12+'Usability-Daten'!M12))*2.5</f>
        <v>12.5</v>
      </c>
    </row>
    <row r="12" spans="1:4" x14ac:dyDescent="0.2">
      <c r="A12" s="28" t="s">
        <v>1</v>
      </c>
      <c r="B12" s="67">
        <f>('Usability-Daten'!B13-1+'Usability-Daten'!C13-1)*100/12</f>
        <v>25</v>
      </c>
      <c r="C12" s="68">
        <f t="shared" ref="C12:C60" si="0">(B12*0.65)+22.9</f>
        <v>39.15</v>
      </c>
      <c r="D12" s="52">
        <f>(('Usability-Daten'!D13+'Usability-Daten'!F13+'Usability-Daten'!H13+'Usability-Daten'!J13+'Usability-Daten'!L13)-5+25-('Usability-Daten'!E13+'Usability-Daten'!G13+'Usability-Daten'!I13+'Usability-Daten'!K13+'Usability-Daten'!M13))*2.5</f>
        <v>50</v>
      </c>
    </row>
    <row r="13" spans="1:4" x14ac:dyDescent="0.2">
      <c r="A13" s="27" t="s">
        <v>2</v>
      </c>
      <c r="B13" s="67">
        <f>('Usability-Daten'!B14-1+'Usability-Daten'!C14-1)*100/12</f>
        <v>33.333333333333336</v>
      </c>
      <c r="C13" s="68">
        <f t="shared" si="0"/>
        <v>44.566666666666663</v>
      </c>
      <c r="D13" s="52">
        <f>(('Usability-Daten'!D14+'Usability-Daten'!F14+'Usability-Daten'!H14+'Usability-Daten'!J14+'Usability-Daten'!L14)-5+25-('Usability-Daten'!E14+'Usability-Daten'!G14+'Usability-Daten'!I14+'Usability-Daten'!K14+'Usability-Daten'!M14))*2.5</f>
        <v>50</v>
      </c>
    </row>
    <row r="14" spans="1:4" x14ac:dyDescent="0.2">
      <c r="A14" s="28" t="s">
        <v>3</v>
      </c>
      <c r="B14" s="67">
        <f>('Usability-Daten'!B15-1+'Usability-Daten'!C15-1)*100/12</f>
        <v>50</v>
      </c>
      <c r="C14" s="68">
        <f t="shared" si="0"/>
        <v>55.4</v>
      </c>
      <c r="D14" s="52">
        <f>(('Usability-Daten'!D15+'Usability-Daten'!F15+'Usability-Daten'!H15+'Usability-Daten'!J15+'Usability-Daten'!L15)-5+25-('Usability-Daten'!E15+'Usability-Daten'!G15+'Usability-Daten'!I15+'Usability-Daten'!K15+'Usability-Daten'!M15))*2.5</f>
        <v>50</v>
      </c>
    </row>
    <row r="15" spans="1:4" x14ac:dyDescent="0.2">
      <c r="A15" s="27" t="s">
        <v>4</v>
      </c>
      <c r="B15" s="67">
        <f>('Usability-Daten'!B16-1+'Usability-Daten'!C16-1)*100/12</f>
        <v>66.666666666666671</v>
      </c>
      <c r="C15" s="68">
        <f t="shared" si="0"/>
        <v>66.233333333333334</v>
      </c>
      <c r="D15" s="52">
        <f>(('Usability-Daten'!D16+'Usability-Daten'!F16+'Usability-Daten'!H16+'Usability-Daten'!J16+'Usability-Daten'!L16)-5+25-('Usability-Daten'!E16+'Usability-Daten'!G16+'Usability-Daten'!I16+'Usability-Daten'!K16+'Usability-Daten'!M16))*2.5</f>
        <v>50</v>
      </c>
    </row>
    <row r="16" spans="1:4" x14ac:dyDescent="0.2">
      <c r="A16" s="28" t="s">
        <v>5</v>
      </c>
      <c r="B16" s="67">
        <f>('Usability-Daten'!B17-1+'Usability-Daten'!C17-1)*100/12</f>
        <v>83.333333333333329</v>
      </c>
      <c r="C16" s="68">
        <f t="shared" si="0"/>
        <v>77.066666666666663</v>
      </c>
      <c r="D16" s="52">
        <f>(('Usability-Daten'!D17+'Usability-Daten'!F17+'Usability-Daten'!H17+'Usability-Daten'!J17+'Usability-Daten'!L17)-5+25-('Usability-Daten'!E17+'Usability-Daten'!G17+'Usability-Daten'!I17+'Usability-Daten'!K17+'Usability-Daten'!M17))*2.5</f>
        <v>62.5</v>
      </c>
    </row>
    <row r="17" spans="1:4" x14ac:dyDescent="0.2">
      <c r="A17" s="27" t="s">
        <v>6</v>
      </c>
      <c r="B17" s="67">
        <f>('Usability-Daten'!B18-1+'Usability-Daten'!C18-1)*100/12</f>
        <v>83.333333333333329</v>
      </c>
      <c r="C17" s="68">
        <f t="shared" si="0"/>
        <v>77.066666666666663</v>
      </c>
      <c r="D17" s="52">
        <f>(('Usability-Daten'!D18+'Usability-Daten'!F18+'Usability-Daten'!H18+'Usability-Daten'!J18+'Usability-Daten'!L18)-5+25-('Usability-Daten'!E18+'Usability-Daten'!G18+'Usability-Daten'!I18+'Usability-Daten'!K18+'Usability-Daten'!M18))*2.5</f>
        <v>62.5</v>
      </c>
    </row>
    <row r="18" spans="1:4" x14ac:dyDescent="0.2">
      <c r="A18" s="28" t="s">
        <v>7</v>
      </c>
      <c r="B18" s="67">
        <f>('Usability-Daten'!B19-1+'Usability-Daten'!C19-1)*100/12</f>
        <v>66.666666666666671</v>
      </c>
      <c r="C18" s="68">
        <f t="shared" si="0"/>
        <v>66.233333333333334</v>
      </c>
      <c r="D18" s="52">
        <f>(('Usability-Daten'!D19+'Usability-Daten'!F19+'Usability-Daten'!H19+'Usability-Daten'!J19+'Usability-Daten'!L19)-5+25-('Usability-Daten'!E19+'Usability-Daten'!G19+'Usability-Daten'!I19+'Usability-Daten'!K19+'Usability-Daten'!M19))*2.5</f>
        <v>50</v>
      </c>
    </row>
    <row r="19" spans="1:4" x14ac:dyDescent="0.2">
      <c r="A19" s="27" t="s">
        <v>8</v>
      </c>
      <c r="B19" s="67">
        <f>('Usability-Daten'!B20-1+'Usability-Daten'!C20-1)*100/12</f>
        <v>33.333333333333336</v>
      </c>
      <c r="C19" s="68">
        <f t="shared" si="0"/>
        <v>44.566666666666663</v>
      </c>
      <c r="D19" s="52">
        <f>(('Usability-Daten'!D20+'Usability-Daten'!F20+'Usability-Daten'!H20+'Usability-Daten'!J20+'Usability-Daten'!L20)-5+25-('Usability-Daten'!E20+'Usability-Daten'!G20+'Usability-Daten'!I20+'Usability-Daten'!K20+'Usability-Daten'!M20))*2.5</f>
        <v>50</v>
      </c>
    </row>
    <row r="20" spans="1:4" x14ac:dyDescent="0.2">
      <c r="A20" s="28" t="s">
        <v>9</v>
      </c>
      <c r="B20" s="67">
        <f>('Usability-Daten'!B21-1+'Usability-Daten'!C21-1)*100/12</f>
        <v>100</v>
      </c>
      <c r="C20" s="68">
        <f t="shared" si="0"/>
        <v>87.9</v>
      </c>
      <c r="D20" s="52">
        <f>(('Usability-Daten'!D21+'Usability-Daten'!F21+'Usability-Daten'!H21+'Usability-Daten'!J21+'Usability-Daten'!L21)-5+25-('Usability-Daten'!E21+'Usability-Daten'!G21+'Usability-Daten'!I21+'Usability-Daten'!K21+'Usability-Daten'!M21))*2.5</f>
        <v>62.5</v>
      </c>
    </row>
    <row r="21" spans="1:4" x14ac:dyDescent="0.2">
      <c r="A21" s="27" t="s">
        <v>10</v>
      </c>
      <c r="B21" s="67">
        <f>('Usability-Daten'!B22-1+'Usability-Daten'!C22-1)*100/12</f>
        <v>66.666666666666671</v>
      </c>
      <c r="C21" s="68">
        <f t="shared" si="0"/>
        <v>66.233333333333334</v>
      </c>
      <c r="D21" s="52">
        <f>(('Usability-Daten'!D22+'Usability-Daten'!F22+'Usability-Daten'!H22+'Usability-Daten'!J22+'Usability-Daten'!L22)-5+25-('Usability-Daten'!E22+'Usability-Daten'!G22+'Usability-Daten'!I22+'Usability-Daten'!K22+'Usability-Daten'!M22))*2.5</f>
        <v>50</v>
      </c>
    </row>
    <row r="22" spans="1:4" x14ac:dyDescent="0.2">
      <c r="A22" s="28" t="s">
        <v>11</v>
      </c>
      <c r="B22" s="67">
        <f>('Usability-Daten'!B23-1+'Usability-Daten'!C23-1)*100/12</f>
        <v>0</v>
      </c>
      <c r="C22" s="68">
        <f t="shared" si="0"/>
        <v>22.9</v>
      </c>
      <c r="D22" s="52">
        <f>(('Usability-Daten'!D23+'Usability-Daten'!F23+'Usability-Daten'!H23+'Usability-Daten'!J23+'Usability-Daten'!L23)-5+25-('Usability-Daten'!E23+'Usability-Daten'!G23+'Usability-Daten'!I23+'Usability-Daten'!K23+'Usability-Daten'!M23))*2.5</f>
        <v>50</v>
      </c>
    </row>
    <row r="23" spans="1:4" x14ac:dyDescent="0.2">
      <c r="A23" s="27" t="s">
        <v>12</v>
      </c>
      <c r="B23" s="67">
        <f>('Usability-Daten'!B24-1+'Usability-Daten'!C24-1)*100/12</f>
        <v>16.666666666666668</v>
      </c>
      <c r="C23" s="68">
        <f t="shared" si="0"/>
        <v>33.733333333333334</v>
      </c>
      <c r="D23" s="52">
        <f>(('Usability-Daten'!D24+'Usability-Daten'!F24+'Usability-Daten'!H24+'Usability-Daten'!J24+'Usability-Daten'!L24)-5+25-('Usability-Daten'!E24+'Usability-Daten'!G24+'Usability-Daten'!I24+'Usability-Daten'!K24+'Usability-Daten'!M24))*2.5</f>
        <v>50</v>
      </c>
    </row>
    <row r="24" spans="1:4" x14ac:dyDescent="0.2">
      <c r="A24" s="28" t="s">
        <v>13</v>
      </c>
      <c r="B24" s="67">
        <f>('Usability-Daten'!B25-1+'Usability-Daten'!C25-1)*100/12</f>
        <v>33.333333333333336</v>
      </c>
      <c r="C24" s="68">
        <f t="shared" si="0"/>
        <v>44.566666666666663</v>
      </c>
      <c r="D24" s="52">
        <f>(('Usability-Daten'!D25+'Usability-Daten'!F25+'Usability-Daten'!H25+'Usability-Daten'!J25+'Usability-Daten'!L25)-5+25-('Usability-Daten'!E25+'Usability-Daten'!G25+'Usability-Daten'!I25+'Usability-Daten'!K25+'Usability-Daten'!M25))*2.5</f>
        <v>50</v>
      </c>
    </row>
    <row r="25" spans="1:4" x14ac:dyDescent="0.2">
      <c r="A25" s="27" t="s">
        <v>14</v>
      </c>
      <c r="B25" s="67">
        <f>('Usability-Daten'!B26-1+'Usability-Daten'!C26-1)*100/12</f>
        <v>50</v>
      </c>
      <c r="C25" s="68">
        <f t="shared" si="0"/>
        <v>55.4</v>
      </c>
      <c r="D25" s="52">
        <f>(('Usability-Daten'!D26+'Usability-Daten'!F26+'Usability-Daten'!H26+'Usability-Daten'!J26+'Usability-Daten'!L26)-5+25-('Usability-Daten'!E26+'Usability-Daten'!G26+'Usability-Daten'!I26+'Usability-Daten'!K26+'Usability-Daten'!M26))*2.5</f>
        <v>50</v>
      </c>
    </row>
    <row r="26" spans="1:4" x14ac:dyDescent="0.2">
      <c r="A26" s="28" t="s">
        <v>15</v>
      </c>
      <c r="B26" s="67">
        <f>('Usability-Daten'!B27-1+'Usability-Daten'!C27-1)*100/12</f>
        <v>66.666666666666671</v>
      </c>
      <c r="C26" s="68">
        <f t="shared" si="0"/>
        <v>66.233333333333334</v>
      </c>
      <c r="D26" s="52">
        <f>(('Usability-Daten'!D27+'Usability-Daten'!F27+'Usability-Daten'!H27+'Usability-Daten'!J27+'Usability-Daten'!L27)-5+25-('Usability-Daten'!E27+'Usability-Daten'!G27+'Usability-Daten'!I27+'Usability-Daten'!K27+'Usability-Daten'!M27))*2.5</f>
        <v>62.5</v>
      </c>
    </row>
    <row r="27" spans="1:4" x14ac:dyDescent="0.2">
      <c r="A27" s="27" t="s">
        <v>16</v>
      </c>
      <c r="B27" s="67">
        <f>('Usability-Daten'!B28-1+'Usability-Daten'!C28-1)*100/12</f>
        <v>83.333333333333329</v>
      </c>
      <c r="C27" s="68">
        <f t="shared" si="0"/>
        <v>77.066666666666663</v>
      </c>
      <c r="D27" s="52">
        <f>(('Usability-Daten'!D28+'Usability-Daten'!F28+'Usability-Daten'!H28+'Usability-Daten'!J28+'Usability-Daten'!L28)-5+25-('Usability-Daten'!E28+'Usability-Daten'!G28+'Usability-Daten'!I28+'Usability-Daten'!K28+'Usability-Daten'!M28))*2.5</f>
        <v>62.5</v>
      </c>
    </row>
    <row r="28" spans="1:4" x14ac:dyDescent="0.2">
      <c r="A28" s="28" t="s">
        <v>17</v>
      </c>
      <c r="B28" s="67">
        <f>('Usability-Daten'!B29-1+'Usability-Daten'!C29-1)*100/12</f>
        <v>0</v>
      </c>
      <c r="C28" s="68">
        <f t="shared" si="0"/>
        <v>22.9</v>
      </c>
      <c r="D28" s="52">
        <f>(('Usability-Daten'!D29+'Usability-Daten'!F29+'Usability-Daten'!H29+'Usability-Daten'!J29+'Usability-Daten'!L29)-5+25-('Usability-Daten'!E29+'Usability-Daten'!G29+'Usability-Daten'!I29+'Usability-Daten'!K29+'Usability-Daten'!M29))*2.5</f>
        <v>50</v>
      </c>
    </row>
    <row r="29" spans="1:4" x14ac:dyDescent="0.2">
      <c r="A29" s="27" t="s">
        <v>18</v>
      </c>
      <c r="B29" s="67">
        <f>('Usability-Daten'!B30-1+'Usability-Daten'!C30-1)*100/12</f>
        <v>0</v>
      </c>
      <c r="C29" s="68">
        <f t="shared" si="0"/>
        <v>22.9</v>
      </c>
      <c r="D29" s="52">
        <f>(('Usability-Daten'!D30+'Usability-Daten'!F30+'Usability-Daten'!H30+'Usability-Daten'!J30+'Usability-Daten'!L30)-5+25-('Usability-Daten'!E30+'Usability-Daten'!G30+'Usability-Daten'!I30+'Usability-Daten'!K30+'Usability-Daten'!M30))*2.5</f>
        <v>50</v>
      </c>
    </row>
    <row r="30" spans="1:4" x14ac:dyDescent="0.2">
      <c r="A30" s="28" t="s">
        <v>19</v>
      </c>
      <c r="B30" s="67">
        <f>('Usability-Daten'!B31-1+'Usability-Daten'!C31-1)*100/12</f>
        <v>0</v>
      </c>
      <c r="C30" s="68">
        <f t="shared" si="0"/>
        <v>22.9</v>
      </c>
      <c r="D30" s="52">
        <f>(('Usability-Daten'!D31+'Usability-Daten'!F31+'Usability-Daten'!H31+'Usability-Daten'!J31+'Usability-Daten'!L31)-5+25-('Usability-Daten'!E31+'Usability-Daten'!G31+'Usability-Daten'!I31+'Usability-Daten'!K31+'Usability-Daten'!M31))*2.5</f>
        <v>50</v>
      </c>
    </row>
    <row r="31" spans="1:4" x14ac:dyDescent="0.2">
      <c r="A31" s="27" t="s">
        <v>25</v>
      </c>
      <c r="B31" s="67">
        <f>('Usability-Daten'!B32-1+'Usability-Daten'!C32-1)*100/12</f>
        <v>33.333333333333336</v>
      </c>
      <c r="C31" s="68">
        <f t="shared" si="0"/>
        <v>44.566666666666663</v>
      </c>
      <c r="D31" s="52">
        <f>(('Usability-Daten'!D32+'Usability-Daten'!F32+'Usability-Daten'!H32+'Usability-Daten'!J32+'Usability-Daten'!L32)-5+25-('Usability-Daten'!E32+'Usability-Daten'!G32+'Usability-Daten'!I32+'Usability-Daten'!K32+'Usability-Daten'!M32))*2.5</f>
        <v>50</v>
      </c>
    </row>
    <row r="32" spans="1:4" x14ac:dyDescent="0.2">
      <c r="A32" s="28" t="s">
        <v>26</v>
      </c>
      <c r="B32" s="67">
        <f>('Usability-Daten'!B33-1+'Usability-Daten'!C33-1)*100/12</f>
        <v>50</v>
      </c>
      <c r="C32" s="68">
        <f t="shared" si="0"/>
        <v>55.4</v>
      </c>
      <c r="D32" s="52">
        <f>(('Usability-Daten'!D33+'Usability-Daten'!F33+'Usability-Daten'!H33+'Usability-Daten'!J33+'Usability-Daten'!L33)-5+25-('Usability-Daten'!E33+'Usability-Daten'!G33+'Usability-Daten'!I33+'Usability-Daten'!K33+'Usability-Daten'!M33))*2.5</f>
        <v>50</v>
      </c>
    </row>
    <row r="33" spans="1:4" x14ac:dyDescent="0.2">
      <c r="A33" s="27" t="s">
        <v>27</v>
      </c>
      <c r="B33" s="67">
        <f>('Usability-Daten'!B34-1+'Usability-Daten'!C34-1)*100/12</f>
        <v>66.666666666666671</v>
      </c>
      <c r="C33" s="68">
        <f t="shared" si="0"/>
        <v>66.233333333333334</v>
      </c>
      <c r="D33" s="52">
        <f>(('Usability-Daten'!D34+'Usability-Daten'!F34+'Usability-Daten'!H34+'Usability-Daten'!J34+'Usability-Daten'!L34)-5+25-('Usability-Daten'!E34+'Usability-Daten'!G34+'Usability-Daten'!I34+'Usability-Daten'!K34+'Usability-Daten'!M34))*2.5</f>
        <v>50</v>
      </c>
    </row>
    <row r="34" spans="1:4" x14ac:dyDescent="0.2">
      <c r="A34" s="28" t="s">
        <v>28</v>
      </c>
      <c r="B34" s="67">
        <f>('Usability-Daten'!B35-1+'Usability-Daten'!C35-1)*100/12</f>
        <v>100</v>
      </c>
      <c r="C34" s="68">
        <f t="shared" si="0"/>
        <v>87.9</v>
      </c>
      <c r="D34" s="52">
        <f>(('Usability-Daten'!D35+'Usability-Daten'!F35+'Usability-Daten'!H35+'Usability-Daten'!J35+'Usability-Daten'!L35)-5+25-('Usability-Daten'!E35+'Usability-Daten'!G35+'Usability-Daten'!I35+'Usability-Daten'!K35+'Usability-Daten'!M35))*2.5</f>
        <v>62.5</v>
      </c>
    </row>
    <row r="35" spans="1:4" x14ac:dyDescent="0.2">
      <c r="A35" s="27" t="s">
        <v>29</v>
      </c>
      <c r="B35" s="67">
        <f>('Usability-Daten'!B36-1+'Usability-Daten'!C36-1)*100/12</f>
        <v>0</v>
      </c>
      <c r="C35" s="68">
        <f t="shared" si="0"/>
        <v>22.9</v>
      </c>
      <c r="D35" s="52">
        <f>(('Usability-Daten'!D36+'Usability-Daten'!F36+'Usability-Daten'!H36+'Usability-Daten'!J36+'Usability-Daten'!L36)-5+25-('Usability-Daten'!E36+'Usability-Daten'!G36+'Usability-Daten'!I36+'Usability-Daten'!K36+'Usability-Daten'!M36))*2.5</f>
        <v>50</v>
      </c>
    </row>
    <row r="36" spans="1:4" x14ac:dyDescent="0.2">
      <c r="A36" s="28" t="s">
        <v>30</v>
      </c>
      <c r="B36" s="67">
        <f>('Usability-Daten'!B37-1+'Usability-Daten'!C37-1)*100/12</f>
        <v>16.666666666666668</v>
      </c>
      <c r="C36" s="68">
        <f t="shared" si="0"/>
        <v>33.733333333333334</v>
      </c>
      <c r="D36" s="52">
        <f>(('Usability-Daten'!D37+'Usability-Daten'!F37+'Usability-Daten'!H37+'Usability-Daten'!J37+'Usability-Daten'!L37)-5+25-('Usability-Daten'!E37+'Usability-Daten'!G37+'Usability-Daten'!I37+'Usability-Daten'!K37+'Usability-Daten'!M37))*2.5</f>
        <v>50</v>
      </c>
    </row>
    <row r="37" spans="1:4" x14ac:dyDescent="0.2">
      <c r="A37" s="27" t="s">
        <v>31</v>
      </c>
      <c r="B37" s="67">
        <f>('Usability-Daten'!B38-1+'Usability-Daten'!C38-1)*100/12</f>
        <v>33.333333333333336</v>
      </c>
      <c r="C37" s="68">
        <f t="shared" si="0"/>
        <v>44.566666666666663</v>
      </c>
      <c r="D37" s="52">
        <f>(('Usability-Daten'!D38+'Usability-Daten'!F38+'Usability-Daten'!H38+'Usability-Daten'!J38+'Usability-Daten'!L38)-5+25-('Usability-Daten'!E38+'Usability-Daten'!G38+'Usability-Daten'!I38+'Usability-Daten'!K38+'Usability-Daten'!M38))*2.5</f>
        <v>50</v>
      </c>
    </row>
    <row r="38" spans="1:4" x14ac:dyDescent="0.2">
      <c r="A38" s="28" t="s">
        <v>32</v>
      </c>
      <c r="B38" s="67">
        <f>('Usability-Daten'!B39-1+'Usability-Daten'!C39-1)*100/12</f>
        <v>50</v>
      </c>
      <c r="C38" s="68">
        <f t="shared" si="0"/>
        <v>55.4</v>
      </c>
      <c r="D38" s="52">
        <f>(('Usability-Daten'!D39+'Usability-Daten'!F39+'Usability-Daten'!H39+'Usability-Daten'!J39+'Usability-Daten'!L39)-5+25-('Usability-Daten'!E39+'Usability-Daten'!G39+'Usability-Daten'!I39+'Usability-Daten'!K39+'Usability-Daten'!M39))*2.5</f>
        <v>50</v>
      </c>
    </row>
    <row r="39" spans="1:4" x14ac:dyDescent="0.2">
      <c r="A39" s="27" t="s">
        <v>33</v>
      </c>
      <c r="B39" s="67">
        <f>('Usability-Daten'!B40-1+'Usability-Daten'!C40-1)*100/12</f>
        <v>66.666666666666671</v>
      </c>
      <c r="C39" s="68">
        <f t="shared" si="0"/>
        <v>66.233333333333334</v>
      </c>
      <c r="D39" s="52">
        <f>(('Usability-Daten'!D40+'Usability-Daten'!F40+'Usability-Daten'!H40+'Usability-Daten'!J40+'Usability-Daten'!L40)-5+25-('Usability-Daten'!E40+'Usability-Daten'!G40+'Usability-Daten'!I40+'Usability-Daten'!K40+'Usability-Daten'!M40))*2.5</f>
        <v>50</v>
      </c>
    </row>
    <row r="40" spans="1:4" x14ac:dyDescent="0.2">
      <c r="A40" s="28" t="s">
        <v>34</v>
      </c>
      <c r="B40" s="67">
        <f>('Usability-Daten'!B41-1+'Usability-Daten'!C41-1)*100/12</f>
        <v>83.333333333333329</v>
      </c>
      <c r="C40" s="68">
        <f t="shared" si="0"/>
        <v>77.066666666666663</v>
      </c>
      <c r="D40" s="52">
        <f>(('Usability-Daten'!D41+'Usability-Daten'!F41+'Usability-Daten'!H41+'Usability-Daten'!J41+'Usability-Daten'!L41)-5+25-('Usability-Daten'!E41+'Usability-Daten'!G41+'Usability-Daten'!I41+'Usability-Daten'!K41+'Usability-Daten'!M41))*2.5</f>
        <v>37.5</v>
      </c>
    </row>
    <row r="41" spans="1:4" x14ac:dyDescent="0.2">
      <c r="A41" s="27" t="s">
        <v>35</v>
      </c>
      <c r="B41" s="67">
        <f>('Usability-Daten'!B42-1+'Usability-Daten'!C42-1)*100/12</f>
        <v>33.333333333333336</v>
      </c>
      <c r="C41" s="68">
        <f t="shared" si="0"/>
        <v>44.566666666666663</v>
      </c>
      <c r="D41" s="52">
        <f>(('Usability-Daten'!D42+'Usability-Daten'!F42+'Usability-Daten'!H42+'Usability-Daten'!J42+'Usability-Daten'!L42)-5+25-('Usability-Daten'!E42+'Usability-Daten'!G42+'Usability-Daten'!I42+'Usability-Daten'!K42+'Usability-Daten'!M42))*2.5</f>
        <v>50</v>
      </c>
    </row>
    <row r="42" spans="1:4" x14ac:dyDescent="0.2">
      <c r="A42" s="28" t="s">
        <v>36</v>
      </c>
      <c r="B42" s="67">
        <f>('Usability-Daten'!B43-1+'Usability-Daten'!C43-1)*100/12</f>
        <v>100</v>
      </c>
      <c r="C42" s="68">
        <f t="shared" si="0"/>
        <v>87.9</v>
      </c>
      <c r="D42" s="52">
        <f>(('Usability-Daten'!D43+'Usability-Daten'!F43+'Usability-Daten'!H43+'Usability-Daten'!J43+'Usability-Daten'!L43)-5+25-('Usability-Daten'!E43+'Usability-Daten'!G43+'Usability-Daten'!I43+'Usability-Daten'!K43+'Usability-Daten'!M43))*2.5</f>
        <v>62.5</v>
      </c>
    </row>
    <row r="43" spans="1:4" x14ac:dyDescent="0.2">
      <c r="A43" s="27" t="s">
        <v>37</v>
      </c>
      <c r="B43" s="67">
        <f>('Usability-Daten'!B44-1+'Usability-Daten'!C44-1)*100/12</f>
        <v>66.666666666666671</v>
      </c>
      <c r="C43" s="68">
        <f t="shared" si="0"/>
        <v>66.233333333333334</v>
      </c>
      <c r="D43" s="52">
        <f>(('Usability-Daten'!D44+'Usability-Daten'!F44+'Usability-Daten'!H44+'Usability-Daten'!J44+'Usability-Daten'!L44)-5+25-('Usability-Daten'!E44+'Usability-Daten'!G44+'Usability-Daten'!I44+'Usability-Daten'!K44+'Usability-Daten'!M44))*2.5</f>
        <v>50</v>
      </c>
    </row>
    <row r="44" spans="1:4" x14ac:dyDescent="0.2">
      <c r="A44" s="28" t="s">
        <v>38</v>
      </c>
      <c r="B44" s="67">
        <f>('Usability-Daten'!B45-1+'Usability-Daten'!C45-1)*100/12</f>
        <v>16.666666666666668</v>
      </c>
      <c r="C44" s="68">
        <f t="shared" si="0"/>
        <v>33.733333333333334</v>
      </c>
      <c r="D44" s="52">
        <f>(('Usability-Daten'!D45+'Usability-Daten'!F45+'Usability-Daten'!H45+'Usability-Daten'!J45+'Usability-Daten'!L45)-5+25-('Usability-Daten'!E45+'Usability-Daten'!G45+'Usability-Daten'!I45+'Usability-Daten'!K45+'Usability-Daten'!M45))*2.5</f>
        <v>50</v>
      </c>
    </row>
    <row r="45" spans="1:4" x14ac:dyDescent="0.2">
      <c r="A45" s="27" t="s">
        <v>39</v>
      </c>
      <c r="B45" s="67">
        <f>('Usability-Daten'!B46-1+'Usability-Daten'!C46-1)*100/12</f>
        <v>0</v>
      </c>
      <c r="C45" s="68">
        <f t="shared" si="0"/>
        <v>22.9</v>
      </c>
      <c r="D45" s="52">
        <f>(('Usability-Daten'!D46+'Usability-Daten'!F46+'Usability-Daten'!H46+'Usability-Daten'!J46+'Usability-Daten'!L46)-5+25-('Usability-Daten'!E46+'Usability-Daten'!G46+'Usability-Daten'!I46+'Usability-Daten'!K46+'Usability-Daten'!M46))*2.5</f>
        <v>50</v>
      </c>
    </row>
    <row r="46" spans="1:4" x14ac:dyDescent="0.2">
      <c r="A46" s="28" t="s">
        <v>40</v>
      </c>
      <c r="B46" s="67">
        <f>('Usability-Daten'!B47-1+'Usability-Daten'!C47-1)*100/12</f>
        <v>16.666666666666668</v>
      </c>
      <c r="C46" s="68">
        <f t="shared" si="0"/>
        <v>33.733333333333334</v>
      </c>
      <c r="D46" s="52">
        <f>(('Usability-Daten'!D47+'Usability-Daten'!F47+'Usability-Daten'!H47+'Usability-Daten'!J47+'Usability-Daten'!L47)-5+25-('Usability-Daten'!E47+'Usability-Daten'!G47+'Usability-Daten'!I47+'Usability-Daten'!K47+'Usability-Daten'!M47))*2.5</f>
        <v>50</v>
      </c>
    </row>
    <row r="47" spans="1:4" x14ac:dyDescent="0.2">
      <c r="A47" s="27" t="s">
        <v>41</v>
      </c>
      <c r="B47" s="67">
        <f>('Usability-Daten'!B48-1+'Usability-Daten'!C48-1)*100/12</f>
        <v>33.333333333333336</v>
      </c>
      <c r="C47" s="68">
        <f t="shared" si="0"/>
        <v>44.566666666666663</v>
      </c>
      <c r="D47" s="52">
        <f>(('Usability-Daten'!D48+'Usability-Daten'!F48+'Usability-Daten'!H48+'Usability-Daten'!J48+'Usability-Daten'!L48)-5+25-('Usability-Daten'!E48+'Usability-Daten'!G48+'Usability-Daten'!I48+'Usability-Daten'!K48+'Usability-Daten'!M48))*2.5</f>
        <v>50</v>
      </c>
    </row>
    <row r="48" spans="1:4" x14ac:dyDescent="0.2">
      <c r="A48" s="28" t="s">
        <v>42</v>
      </c>
      <c r="B48" s="67">
        <f>('Usability-Daten'!B49-1+'Usability-Daten'!C49-1)*100/12</f>
        <v>50</v>
      </c>
      <c r="C48" s="68">
        <f t="shared" si="0"/>
        <v>55.4</v>
      </c>
      <c r="D48" s="52">
        <f>(('Usability-Daten'!D49+'Usability-Daten'!F49+'Usability-Daten'!H49+'Usability-Daten'!J49+'Usability-Daten'!L49)-5+25-('Usability-Daten'!E49+'Usability-Daten'!G49+'Usability-Daten'!I49+'Usability-Daten'!K49+'Usability-Daten'!M49))*2.5</f>
        <v>50</v>
      </c>
    </row>
    <row r="49" spans="1:4" x14ac:dyDescent="0.2">
      <c r="A49" s="27" t="s">
        <v>43</v>
      </c>
      <c r="B49" s="67">
        <f>('Usability-Daten'!B50-1+'Usability-Daten'!C50-1)*100/12</f>
        <v>66.666666666666671</v>
      </c>
      <c r="C49" s="68">
        <f t="shared" si="0"/>
        <v>66.233333333333334</v>
      </c>
      <c r="D49" s="52">
        <f>(('Usability-Daten'!D50+'Usability-Daten'!F50+'Usability-Daten'!H50+'Usability-Daten'!J50+'Usability-Daten'!L50)-5+25-('Usability-Daten'!E50+'Usability-Daten'!G50+'Usability-Daten'!I50+'Usability-Daten'!K50+'Usability-Daten'!M50))*2.5</f>
        <v>50</v>
      </c>
    </row>
    <row r="50" spans="1:4" x14ac:dyDescent="0.2">
      <c r="A50" s="28" t="s">
        <v>44</v>
      </c>
      <c r="B50" s="67">
        <f>('Usability-Daten'!B51-1+'Usability-Daten'!C51-1)*100/12</f>
        <v>83.333333333333329</v>
      </c>
      <c r="C50" s="68">
        <f t="shared" si="0"/>
        <v>77.066666666666663</v>
      </c>
      <c r="D50" s="52">
        <f>(('Usability-Daten'!D51+'Usability-Daten'!F51+'Usability-Daten'!H51+'Usability-Daten'!J51+'Usability-Daten'!L51)-5+25-('Usability-Daten'!E51+'Usability-Daten'!G51+'Usability-Daten'!I51+'Usability-Daten'!K51+'Usability-Daten'!M51))*2.5</f>
        <v>62.5</v>
      </c>
    </row>
    <row r="51" spans="1:4" x14ac:dyDescent="0.2">
      <c r="A51" s="27" t="s">
        <v>45</v>
      </c>
      <c r="B51" s="67">
        <f>('Usability-Daten'!B52-1+'Usability-Daten'!C52-1)*100/12</f>
        <v>33.333333333333336</v>
      </c>
      <c r="C51" s="68">
        <f t="shared" si="0"/>
        <v>44.566666666666663</v>
      </c>
      <c r="D51" s="52">
        <f>(('Usability-Daten'!D52+'Usability-Daten'!F52+'Usability-Daten'!H52+'Usability-Daten'!J52+'Usability-Daten'!L52)-5+25-('Usability-Daten'!E52+'Usability-Daten'!G52+'Usability-Daten'!I52+'Usability-Daten'!K52+'Usability-Daten'!M52))*2.5</f>
        <v>50</v>
      </c>
    </row>
    <row r="52" spans="1:4" x14ac:dyDescent="0.2">
      <c r="A52" s="28" t="s">
        <v>46</v>
      </c>
      <c r="B52" s="67">
        <f>('Usability-Daten'!B53-1+'Usability-Daten'!C53-1)*100/12</f>
        <v>33.333333333333336</v>
      </c>
      <c r="C52" s="68">
        <f t="shared" si="0"/>
        <v>44.566666666666663</v>
      </c>
      <c r="D52" s="52">
        <f>(('Usability-Daten'!D53+'Usability-Daten'!F53+'Usability-Daten'!H53+'Usability-Daten'!J53+'Usability-Daten'!L53)-5+25-('Usability-Daten'!E53+'Usability-Daten'!G53+'Usability-Daten'!I53+'Usability-Daten'!K53+'Usability-Daten'!M53))*2.5</f>
        <v>50</v>
      </c>
    </row>
    <row r="53" spans="1:4" x14ac:dyDescent="0.2">
      <c r="A53" s="27" t="s">
        <v>47</v>
      </c>
      <c r="B53" s="67">
        <f>('Usability-Daten'!B54-1+'Usability-Daten'!C54-1)*100/12</f>
        <v>0</v>
      </c>
      <c r="C53" s="68">
        <f t="shared" si="0"/>
        <v>22.9</v>
      </c>
      <c r="D53" s="52">
        <f>(('Usability-Daten'!D54+'Usability-Daten'!F54+'Usability-Daten'!H54+'Usability-Daten'!J54+'Usability-Daten'!L54)-5+25-('Usability-Daten'!E54+'Usability-Daten'!G54+'Usability-Daten'!I54+'Usability-Daten'!K54+'Usability-Daten'!M54))*2.5</f>
        <v>50</v>
      </c>
    </row>
    <row r="54" spans="1:4" x14ac:dyDescent="0.2">
      <c r="A54" s="28" t="s">
        <v>48</v>
      </c>
      <c r="B54" s="67">
        <f>('Usability-Daten'!B55-1+'Usability-Daten'!C55-1)*100/12</f>
        <v>16.666666666666668</v>
      </c>
      <c r="C54" s="68">
        <f t="shared" si="0"/>
        <v>33.733333333333334</v>
      </c>
      <c r="D54" s="52">
        <f>(('Usability-Daten'!D55+'Usability-Daten'!F55+'Usability-Daten'!H55+'Usability-Daten'!J55+'Usability-Daten'!L55)-5+25-('Usability-Daten'!E55+'Usability-Daten'!G55+'Usability-Daten'!I55+'Usability-Daten'!K55+'Usability-Daten'!M55))*2.5</f>
        <v>50</v>
      </c>
    </row>
    <row r="55" spans="1:4" x14ac:dyDescent="0.2">
      <c r="A55" s="27" t="s">
        <v>49</v>
      </c>
      <c r="B55" s="67">
        <f>('Usability-Daten'!B56-1+'Usability-Daten'!C56-1)*100/12</f>
        <v>33.333333333333336</v>
      </c>
      <c r="C55" s="68">
        <f t="shared" si="0"/>
        <v>44.566666666666663</v>
      </c>
      <c r="D55" s="52">
        <f>(('Usability-Daten'!D56+'Usability-Daten'!F56+'Usability-Daten'!H56+'Usability-Daten'!J56+'Usability-Daten'!L56)-5+25-('Usability-Daten'!E56+'Usability-Daten'!G56+'Usability-Daten'!I56+'Usability-Daten'!K56+'Usability-Daten'!M56))*2.5</f>
        <v>50</v>
      </c>
    </row>
    <row r="56" spans="1:4" x14ac:dyDescent="0.2">
      <c r="A56" s="28" t="s">
        <v>50</v>
      </c>
      <c r="B56" s="67">
        <f>('Usability-Daten'!B57-1+'Usability-Daten'!C57-1)*100/12</f>
        <v>50</v>
      </c>
      <c r="C56" s="68">
        <f t="shared" si="0"/>
        <v>55.4</v>
      </c>
      <c r="D56" s="52">
        <f>(('Usability-Daten'!D57+'Usability-Daten'!F57+'Usability-Daten'!H57+'Usability-Daten'!J57+'Usability-Daten'!L57)-5+25-('Usability-Daten'!E57+'Usability-Daten'!G57+'Usability-Daten'!I57+'Usability-Daten'!K57+'Usability-Daten'!M57))*2.5</f>
        <v>50</v>
      </c>
    </row>
    <row r="57" spans="1:4" x14ac:dyDescent="0.2">
      <c r="A57" s="27" t="s">
        <v>51</v>
      </c>
      <c r="B57" s="67">
        <f>('Usability-Daten'!B58-1+'Usability-Daten'!C58-1)*100/12</f>
        <v>100</v>
      </c>
      <c r="C57" s="68">
        <f t="shared" si="0"/>
        <v>87.9</v>
      </c>
      <c r="D57" s="52">
        <f>(('Usability-Daten'!D58+'Usability-Daten'!F58+'Usability-Daten'!H58+'Usability-Daten'!J58+'Usability-Daten'!L58)-5+25-('Usability-Daten'!E58+'Usability-Daten'!G58+'Usability-Daten'!I58+'Usability-Daten'!K58+'Usability-Daten'!M58))*2.5</f>
        <v>62.5</v>
      </c>
    </row>
    <row r="58" spans="1:4" x14ac:dyDescent="0.2">
      <c r="A58" s="28" t="s">
        <v>52</v>
      </c>
      <c r="B58" s="67">
        <f>('Usability-Daten'!B59-1+'Usability-Daten'!C59-1)*100/12</f>
        <v>83.333333333333329</v>
      </c>
      <c r="C58" s="68">
        <f t="shared" si="0"/>
        <v>77.066666666666663</v>
      </c>
      <c r="D58" s="52">
        <f>(('Usability-Daten'!D59+'Usability-Daten'!F59+'Usability-Daten'!H59+'Usability-Daten'!J59+'Usability-Daten'!L59)-5+25-('Usability-Daten'!E59+'Usability-Daten'!G59+'Usability-Daten'!I59+'Usability-Daten'!K59+'Usability-Daten'!M59))*2.5</f>
        <v>62.5</v>
      </c>
    </row>
    <row r="59" spans="1:4" x14ac:dyDescent="0.2">
      <c r="A59" s="27" t="s">
        <v>53</v>
      </c>
      <c r="B59" s="67">
        <f>('Usability-Daten'!B60-1+'Usability-Daten'!C60-1)*100/12</f>
        <v>66.666666666666671</v>
      </c>
      <c r="C59" s="68">
        <f t="shared" si="0"/>
        <v>66.233333333333334</v>
      </c>
      <c r="D59" s="52">
        <f>(('Usability-Daten'!D60+'Usability-Daten'!F60+'Usability-Daten'!H60+'Usability-Daten'!J60+'Usability-Daten'!L60)-5+25-('Usability-Daten'!E60+'Usability-Daten'!G60+'Usability-Daten'!I60+'Usability-Daten'!K60+'Usability-Daten'!M60))*2.5</f>
        <v>50</v>
      </c>
    </row>
    <row r="60" spans="1:4" ht="16" thickBot="1" x14ac:dyDescent="0.25">
      <c r="A60" s="53" t="s">
        <v>54</v>
      </c>
      <c r="B60" s="67">
        <f>('Usability-Daten'!B61-1+'Usability-Daten'!C61-1)*100/12</f>
        <v>50</v>
      </c>
      <c r="C60" s="68">
        <f t="shared" si="0"/>
        <v>55.4</v>
      </c>
      <c r="D60" s="52">
        <f>(('Usability-Daten'!D61+'Usability-Daten'!F61+'Usability-Daten'!H61+'Usability-Daten'!J61+'Usability-Daten'!L61)-5+25-('Usability-Daten'!E61+'Usability-Daten'!G61+'Usability-Daten'!I61+'Usability-Daten'!K61+'Usability-Daten'!M61))*2.5</f>
        <v>50</v>
      </c>
    </row>
    <row r="61" spans="1:4" x14ac:dyDescent="0.2">
      <c r="A61" s="1"/>
    </row>
  </sheetData>
  <mergeCells count="2">
    <mergeCell ref="A8:D8"/>
    <mergeCell ref="B9:D9"/>
  </mergeCells>
  <pageMargins left="0.7" right="0.7" top="0.78740157499999996" bottom="0.78740157499999996" header="0.3" footer="0.3"/>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F15"/>
  <sheetViews>
    <sheetView workbookViewId="0">
      <selection activeCell="A20" sqref="A20"/>
    </sheetView>
  </sheetViews>
  <sheetFormatPr baseColWidth="10" defaultRowHeight="15" x14ac:dyDescent="0.2"/>
  <cols>
    <col min="1" max="1" width="48.5" bestFit="1" customWidth="1"/>
    <col min="2" max="2" width="13.6640625" customWidth="1"/>
    <col min="3" max="3" width="11.5" customWidth="1"/>
    <col min="4" max="4" width="13.1640625" customWidth="1"/>
    <col min="6" max="6" width="10.5" bestFit="1" customWidth="1"/>
    <col min="7" max="7" width="11.5" customWidth="1"/>
    <col min="8" max="8" width="10.5" bestFit="1" customWidth="1"/>
    <col min="9" max="9" width="12" customWidth="1"/>
    <col min="10" max="10" width="10.5" bestFit="1" customWidth="1"/>
  </cols>
  <sheetData>
    <row r="8" spans="1:6" ht="16" thickBot="1" x14ac:dyDescent="0.25"/>
    <row r="9" spans="1:6" s="8" customFormat="1" ht="21" x14ac:dyDescent="0.25">
      <c r="A9" s="32" t="s">
        <v>23</v>
      </c>
      <c r="B9" s="11"/>
      <c r="C9" s="9"/>
      <c r="D9" s="9"/>
      <c r="E9" s="9"/>
      <c r="F9" s="10"/>
    </row>
    <row r="10" spans="1:6" ht="37.5" customHeight="1" x14ac:dyDescent="0.2">
      <c r="A10" s="12" t="s">
        <v>24</v>
      </c>
      <c r="B10" s="13" t="s">
        <v>55</v>
      </c>
      <c r="C10" s="13" t="s">
        <v>56</v>
      </c>
      <c r="D10" s="14" t="s">
        <v>59</v>
      </c>
      <c r="E10" s="13" t="s">
        <v>57</v>
      </c>
      <c r="F10" s="16" t="s">
        <v>58</v>
      </c>
    </row>
    <row r="11" spans="1:6" s="1" customFormat="1" ht="15" customHeight="1" x14ac:dyDescent="0.2">
      <c r="A11" s="5" t="s">
        <v>117</v>
      </c>
      <c r="B11" s="15">
        <f>MEDIAN('Usability-Einzelauswertung'!B11:B60)</f>
        <v>50</v>
      </c>
      <c r="C11" s="15">
        <f>AVERAGE('Usability-Einzelauswertung'!B11:B60)</f>
        <v>46</v>
      </c>
      <c r="D11" s="15">
        <f>STDEV('Usability-Einzelauswertung'!B11:B60)</f>
        <v>30.825748285639634</v>
      </c>
      <c r="E11" s="15">
        <f>MIN('Usability-Einzelauswertung'!B11:B60)</f>
        <v>0</v>
      </c>
      <c r="F11" s="17">
        <f>MAX('Usability-Einzelauswertung'!B11:B60)</f>
        <v>100</v>
      </c>
    </row>
    <row r="12" spans="1:6" s="1" customFormat="1" ht="15" customHeight="1" x14ac:dyDescent="0.2">
      <c r="A12" s="30" t="s">
        <v>116</v>
      </c>
      <c r="B12" s="29">
        <f>MEDIAN('Usability-Einzelauswertung'!C11:C60)</f>
        <v>55.4</v>
      </c>
      <c r="C12" s="29">
        <f>AVERAGE('Usability-Einzelauswertung'!C11:C60)</f>
        <v>52.800000000000011</v>
      </c>
      <c r="D12" s="29">
        <f>STDEV('Usability-Einzelauswertung'!C11:C60)</f>
        <v>20.036736385665773</v>
      </c>
      <c r="E12" s="29">
        <f>MIN('Usability-Einzelauswertung'!C11:C60)</f>
        <v>22.9</v>
      </c>
      <c r="F12" s="31">
        <f>MAX('Usability-Einzelauswertung'!C11:C60)</f>
        <v>87.9</v>
      </c>
    </row>
    <row r="13" spans="1:6" s="1" customFormat="1" ht="15" customHeight="1" x14ac:dyDescent="0.2">
      <c r="A13" s="5" t="s">
        <v>103</v>
      </c>
      <c r="B13" s="15">
        <f>MEDIAN('Usability-Einzelauswertung'!D11:D60)</f>
        <v>50</v>
      </c>
      <c r="C13" s="15">
        <f>AVERAGE('Usability-Einzelauswertung'!D11:D60)</f>
        <v>51.5</v>
      </c>
      <c r="D13" s="15">
        <f>STDEV('Usability-Einzelauswertung'!D11:D60)</f>
        <v>7.8408922857500531</v>
      </c>
      <c r="E13" s="15">
        <f>MIN('Usability-Einzelauswertung'!D11:D60)</f>
        <v>12.5</v>
      </c>
      <c r="F13" s="17">
        <f>MAX('Usability-Einzelauswertung'!D11:D60)</f>
        <v>62.5</v>
      </c>
    </row>
    <row r="14" spans="1:6" s="1" customFormat="1" ht="15" customHeight="1" x14ac:dyDescent="0.2">
      <c r="A14" s="54" t="s">
        <v>118</v>
      </c>
      <c r="B14" s="40">
        <v>70.91</v>
      </c>
      <c r="C14" s="40">
        <v>69.69</v>
      </c>
      <c r="D14" s="40">
        <v>11.87</v>
      </c>
      <c r="E14" s="40">
        <v>30</v>
      </c>
      <c r="F14" s="41">
        <v>93.93</v>
      </c>
    </row>
    <row r="15" spans="1:6" ht="16" thickBot="1" x14ac:dyDescent="0.25">
      <c r="A15" s="6"/>
      <c r="B15" s="4"/>
      <c r="C15" s="4"/>
      <c r="D15" s="4"/>
      <c r="E15" s="4"/>
      <c r="F15" s="7"/>
    </row>
  </sheetData>
  <pageMargins left="0.7" right="0.7" top="0.78740157499999996" bottom="0.78740157499999996"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M23" sqref="M23"/>
    </sheetView>
  </sheetViews>
  <sheetFormatPr baseColWidth="10" defaultRowHeight="15" x14ac:dyDescent="0.2"/>
  <sheetData/>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5</vt:i4>
      </vt:variant>
    </vt:vector>
  </HeadingPairs>
  <TitlesOfParts>
    <vt:vector size="5" baseType="lpstr">
      <vt:lpstr>Informationen</vt:lpstr>
      <vt:lpstr>Usability-Daten</vt:lpstr>
      <vt:lpstr>Usability-Einzelauswertung</vt:lpstr>
      <vt:lpstr>Usability-Gruppenauswertung</vt:lpstr>
      <vt:lpstr>Usability Ergebnisdarstellung</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Meinald Thielsch</dc:creator>
  <cp:keywords/>
  <dc:description/>
  <cp:lastModifiedBy>M Thielsch</cp:lastModifiedBy>
  <dcterms:created xsi:type="dcterms:W3CDTF">2014-10-20T14:46:16Z</dcterms:created>
  <dcterms:modified xsi:type="dcterms:W3CDTF">2017-07-29T13:40:02Z</dcterms:modified>
  <cp:category/>
</cp:coreProperties>
</file>